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N:\IV tarnyba\VSPS\2014-2020\Vertinimas\Naujos galimybės\6 kvietimas (grupinės)\ESinvesticijos.lt dokumentai\Dokumentai\"/>
    </mc:Choice>
  </mc:AlternateContent>
  <xr:revisionPtr revIDLastSave="0" documentId="13_ncr:1_{A89322CF-7811-429E-BE04-605620A6A634}" xr6:coauthVersionLast="47" xr6:coauthVersionMax="47" xr10:uidLastSave="{00000000-0000-0000-0000-000000000000}"/>
  <bookViews>
    <workbookView xWindow="-120" yWindow="-120" windowWidth="29040" windowHeight="15840" xr2:uid="{72FD5A30-D926-4D0C-9278-7A730D425504}"/>
  </bookViews>
  <sheets>
    <sheet name="INSTRUKCIJA" sheetId="1" r:id="rId1"/>
    <sheet name="1. Projekto veiklos" sheetId="2" r:id="rId2"/>
    <sheet name="2. Pareiškėjo patirtis" sheetId="3" r:id="rId3"/>
    <sheet name="3. Galutiniai naudos gavėjai" sheetId="4" r:id="rId4"/>
    <sheet name="4. GNG eksportas" sheetId="5" r:id="rId5"/>
    <sheet name="5. Projekto vykdytojo išlaidos" sheetId="6" r:id="rId6"/>
    <sheet name="6. Netiesioginės išlaidos"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7" l="1"/>
  <c r="C4" i="7" s="1"/>
  <c r="C6" i="7"/>
  <c r="C9" i="7" s="1"/>
  <c r="C10" i="7" s="1"/>
  <c r="I14" i="6"/>
  <c r="I13" i="6"/>
  <c r="I12" i="6"/>
  <c r="D8" i="5"/>
  <c r="E8" i="5"/>
  <c r="F8" i="5"/>
  <c r="G8" i="5"/>
  <c r="H8" i="5"/>
  <c r="H5" i="2"/>
  <c r="H6" i="2"/>
  <c r="H7" i="2"/>
  <c r="H4" i="2"/>
  <c r="G6" i="6"/>
  <c r="G5" i="6"/>
  <c r="G7" i="6" s="1"/>
  <c r="I7" i="5"/>
  <c r="I5" i="5"/>
  <c r="I6" i="5"/>
  <c r="I4" i="5"/>
  <c r="I8" i="5" l="1"/>
  <c r="M3" i="5"/>
  <c r="H8" i="2"/>
</calcChain>
</file>

<file path=xl/sharedStrings.xml><?xml version="1.0" encoding="utf-8"?>
<sst xmlns="http://schemas.openxmlformats.org/spreadsheetml/2006/main" count="128" uniqueCount="98">
  <si>
    <t>Duomenys apie paraišką:</t>
  </si>
  <si>
    <t>Pareiškėjo pavadinimas</t>
  </si>
  <si>
    <t>Projekto pavadinimas</t>
  </si>
  <si>
    <t>Kartu su paraiška pareiškėjas turi pateikti informaciją, reikalingą projekto atitikčiai priemonės Nr. 03.2.1-LVPA-K-801 „NAUJOS GALIMYBĖS LT“ projektų finansavimo sąlygų aprašo Nr.5 (toliau - Aprašas) nuostatoms ir projektų atrankos kriterijams įvertinti, t.y. užpildyti Aprašo 4 priedą:</t>
  </si>
  <si>
    <r>
      <rPr>
        <b/>
        <sz val="12"/>
        <color theme="1"/>
        <rFont val="Times New Roman"/>
        <family val="1"/>
        <charset val="186"/>
      </rPr>
      <t>1.	Projekto išlaidų, numatytų Aprašo 1 lentelės 5.2-5.4 papunkčiuose detalizavimas (naudojama tikrinant projekto atitiktį 2014–2020 metų Europos Sąjungos fondų investicijų veiksmų programos 3 prioriteto „Smulkiojo ir vidutinio verslo konkurencingumo skatinimas“ priemonės Nr. 03.2.1-LVPA-K-801 „Naujos galimybės LT“  Aprašo 42-44 punktų nuostatoms)</t>
    </r>
    <r>
      <rPr>
        <sz val="12"/>
        <color theme="1"/>
        <rFont val="Times New Roman"/>
        <family val="1"/>
        <charset val="186"/>
      </rPr>
      <t xml:space="preserve"> - pildomas lapas  „</t>
    </r>
    <r>
      <rPr>
        <i/>
        <sz val="12"/>
        <color theme="1"/>
        <rFont val="Times New Roman"/>
        <family val="1"/>
        <charset val="186"/>
      </rPr>
      <t>1. Projekto veiklos</t>
    </r>
    <r>
      <rPr>
        <sz val="12"/>
        <color theme="1"/>
        <rFont val="Times New Roman"/>
        <family val="1"/>
        <charset val="186"/>
      </rPr>
      <t>“</t>
    </r>
  </si>
  <si>
    <t>Tarptautinės parodos, mugės, verslo misijos pavadinimas, data ir  valstybė, kurioje vyks tarptautinė paroda, mugė, verslo misija</t>
  </si>
  <si>
    <t>Grupinio dalyvavimo tarptautinėse parodose ir mugėse fiksuotasis įkainis (vienam tarptautinės parodos, mugės, dalyviui) (eurais)</t>
  </si>
  <si>
    <t>Tinkamų išlaidų suma (eurais)</t>
  </si>
  <si>
    <t>...</t>
  </si>
  <si>
    <t>Iš viso:</t>
  </si>
  <si>
    <t>1. Projekto išlaidų, numatytų Aprašo 1 lentelės 5.2-5.4 papunkčiuose detalizavimas (naudojama tikrinant projekto atitiktį 2014–2020 metų Europos Sąjungos fondų investicijų veiksmų programos 3 prioriteto „Smulkiojo ir vidutinio verslo konkurencingumo skatinimas“ priemonės Nr. 03.2.1-LVPA-K-801 „Naujos galimybės LT“  Aprašo 42-44 punktų nuostatoms)</t>
  </si>
  <si>
    <t>Eil. Nr.</t>
  </si>
  <si>
    <r>
      <t>Pastabos (</t>
    </r>
    <r>
      <rPr>
        <i/>
        <sz val="12"/>
        <color theme="1"/>
        <rFont val="Times New Roman"/>
        <family val="1"/>
        <charset val="186"/>
      </rPr>
      <t>Jeigu 
numatytos išlaidos pagal faktą, nurodyti komercinio pasiūlymo tiekėją, datą ir numerį arba nurodyti nuorodą į rinkos kainas ir pan.</t>
    </r>
    <r>
      <rPr>
        <sz val="12"/>
        <color theme="1"/>
        <rFont val="Times New Roman"/>
        <family val="1"/>
        <charset val="186"/>
      </rPr>
      <t>)</t>
    </r>
  </si>
  <si>
    <t>2. Informacija, reikalinga projektų atitikčiai Aprašo 2 priedo 1 punkte nurodytam prioritetiniam projektų atrankos kriterijui įvertinti</t>
  </si>
  <si>
    <t>Sėkmingai įgyvendinto projekto pavadinimas, numeris ir trumpas aprašymas (projekto pradžia, pabaiga, kokios veiklos buvo vykdomos)</t>
  </si>
  <si>
    <t xml:space="preserve">Tarptautinės parodos, mugės, verslo misijos pavadinimas, data ir valstybė, kurioje vyko tarptautinė paroda, mugė, verslo misija </t>
  </si>
  <si>
    <t>Tarptautinėje parodoje, mugėje, verslo misijoje dalyvavusių įmonių pavadinimai</t>
  </si>
  <si>
    <t>Pareiškėjo sėkmingai įgyvendinto projekto per pastaruosius ketverius metus iki paraiškos pateikimo vertė (Eur)</t>
  </si>
  <si>
    <r>
      <t xml:space="preserve">Pastabos
</t>
    </r>
    <r>
      <rPr>
        <i/>
        <sz val="12"/>
        <color theme="1"/>
        <rFont val="Times New Roman"/>
        <family val="1"/>
        <charset val="186"/>
      </rPr>
      <t xml:space="preserve"> (nuorodos internete, kita pagrindžianti informacija)</t>
    </r>
  </si>
  <si>
    <t>Galutinio naudos gavėjo pavadinimas</t>
  </si>
  <si>
    <t>Galutinio naudos gavėjo statusas (labai maža, maža ir vidutinė įmonė)</t>
  </si>
  <si>
    <t>Pastabos</t>
  </si>
  <si>
    <t>Galutinio naudos gavėjo kodas</t>
  </si>
  <si>
    <t>3. Galutinių projekto naudos gavėjų vykdomos veiklos ir projekto veiklos priskiriamos Ekonominės veiklos rūšių klasifikatoriui (EVRK 2 red.), patvirtintam Statistikos departamento prie Lietuvos Respublikos Vyriausybės generalinio direktoriaus 2007 m. spalio 31 d. įsakymu Nr. DĮ-226 „Dėl Ekonominės veiklos rūšių klasifikatoriaus patvirtinimo“ (toliau – EVRK 2 red.) (naudojama nustatant projektų atitiktį 2014–2020 metų Europos Sąjungos fondų investicijų veiksmų programos 3 prioriteto „Smulkiojo ir vidutinio verslo konkurencingumo skatinimas“ priemonės Nr. 03.2.1-LVPA-K-801 „Naujos galimybės LT“ projektų finansavimo sąlygų aprašo Nr. 5 (toliau – Aprašas) 20.3 papunkčiui ir projektų atitikčiai Aprašo 2 priedo 2 ir 3 punktuose nurodytiems prioritetiniams projektų atrankos kriterijams)</t>
  </si>
  <si>
    <t>2021 m. pajamos
 iš eksporto, Eur</t>
  </si>
  <si>
    <t>4. Informacija apie galutinių naudos gavėjų eksporto pajamų augimą (privalomų stebėsenos rodiklių  „Investicijas gavusios įmonės lietuviškos kilmės produkcijos eksporto padidėjimas“,  kodas R.N.801 ir „Investicijas gavusio įmonių klasterio lietuviškos kilmės produkcijos eksporto padidėjimas“, kodas R.N.802.“ pagrindimui)</t>
  </si>
  <si>
    <t>Aprašomas ir pagrindžiamas projekto poveikis eksporto augimui (veiksniai, prielaidos, skaičiavimai ir panašiai).</t>
  </si>
  <si>
    <t>Kartu su paraiška pareiškėjas turi pateikti kitą aktualią informaciją, reikalingą projekto atitikčiai priemonės Nr. 03.2.1-LVPA-K-801 „NAUJOS GALIMYBĖS LT“ projektų finansavimo sąlygų aprašo Nr.5 (toliau - Aprašas) nuostatoms įvertinti:</t>
  </si>
  <si>
    <t>Darbuotojo, vykdančio projekto veiklas, pareigos</t>
  </si>
  <si>
    <t>Darbuotojo, vykdančio projekto veiklas, vardas ir pavardė</t>
  </si>
  <si>
    <t>Projekto įgyvendinimo metu planuojamų dirbti darbo valandų skaičius</t>
  </si>
  <si>
    <t>Darbuotojui nustatytos tinkamos finansuoti darbo užmokesčio išlaidos</t>
  </si>
  <si>
    <t>Projektą vykdysiančio darbuotojo (-ų) darbo užmokesčio paskaičiavimas:</t>
  </si>
  <si>
    <t>1.</t>
  </si>
  <si>
    <t xml:space="preserve">2. </t>
  </si>
  <si>
    <t>2.</t>
  </si>
  <si>
    <t>3.</t>
  </si>
  <si>
    <t>5. Informacija apie planuojamas projektą vykdysiančio darbuotojo (-ų) išlaidas projekto biudžetui pagrįsti</t>
  </si>
  <si>
    <t>!</t>
  </si>
  <si>
    <t>Projekto vykdančio personalo išlaidos negali sudaryti daugiau kaip 20 procentų tinkamų finansuoti išlaidų</t>
  </si>
  <si>
    <t xml:space="preserve">Projekto įgyvendinimo metu planuojamų dirbti darbo valandų skaičiaus pagrindimas  </t>
  </si>
  <si>
    <t>*pateikiamos darbuotojo 6 mėn. darbo užmokesčio pažymos įkainiui pagrįsti. Darbo užmokesčio įkainius taip pat galite apskaičiuoti interneto svetainėje 
www.manoalga.lt arba remdamiesi Lietuvos statistikos departamento skelbiamais atitinkamos pareigybės darbuotojų darbo užmokesčio vidurkiais.</t>
  </si>
  <si>
    <t>Darbo užmokesčio valandinis įkainis*, Eur/val.</t>
  </si>
  <si>
    <t>Gyvenamojo ploto nuomos dienos norma (Eur)</t>
  </si>
  <si>
    <t>Darbuotojų komandiruočių išlaidos</t>
  </si>
  <si>
    <t>Dienpinigių norma (Eur)</t>
  </si>
  <si>
    <t>Komandiruotės dienų skaičius</t>
  </si>
  <si>
    <t>Visos komandiruotės išlaidos (Eur)</t>
  </si>
  <si>
    <r>
      <t>Valstybė, kuri</t>
    </r>
    <r>
      <rPr>
        <b/>
        <sz val="12"/>
        <color rgb="FF000000"/>
        <rFont val="Times New Roman"/>
        <family val="1"/>
        <charset val="186"/>
      </rPr>
      <t>oje numatyta komandiruotė</t>
    </r>
  </si>
  <si>
    <t xml:space="preserve">Projekto veiklų rangos išlaidų suma (Eur) </t>
  </si>
  <si>
    <t>Eur</t>
  </si>
  <si>
    <t>Projekto tinkamų finansuoti išlaidų suma, eurais</t>
  </si>
  <si>
    <t>Didžiausia fiksuotoji norma (procentais), kai projekto veiklų rangos išlaidų dalis sudaro</t>
  </si>
  <si>
    <t>iki 85 proc. tiesioginių projekto išlaidų</t>
  </si>
  <si>
    <r>
      <t xml:space="preserve">nuo 85 (imtinai) iki 95 proc. </t>
    </r>
    <r>
      <rPr>
        <sz val="12"/>
        <color rgb="FF000000"/>
        <rFont val="Times New Roman"/>
        <family val="1"/>
        <charset val="186"/>
      </rPr>
      <t xml:space="preserve">tiesioginių </t>
    </r>
    <r>
      <rPr>
        <sz val="12"/>
        <rFont val="Times New Roman"/>
        <family val="1"/>
        <charset val="186"/>
      </rPr>
      <t>projekto išlaidų</t>
    </r>
  </si>
  <si>
    <r>
      <t xml:space="preserve">nuo 95 (imtinai) iki 98 proc. </t>
    </r>
    <r>
      <rPr>
        <sz val="12"/>
        <color rgb="FF000000"/>
        <rFont val="Times New Roman"/>
        <family val="1"/>
        <charset val="186"/>
      </rPr>
      <t xml:space="preserve">tiesioginių </t>
    </r>
    <r>
      <rPr>
        <sz val="12"/>
        <rFont val="Times New Roman"/>
        <family val="1"/>
        <charset val="186"/>
      </rPr>
      <t>projekto išlaidų</t>
    </r>
  </si>
  <si>
    <r>
      <t>nuo 98 (imtinai)</t>
    </r>
    <r>
      <rPr>
        <sz val="12"/>
        <color rgb="FFFF0000"/>
        <rFont val="Times New Roman"/>
        <family val="1"/>
        <charset val="186"/>
      </rPr>
      <t xml:space="preserve"> </t>
    </r>
    <r>
      <rPr>
        <sz val="12"/>
        <rFont val="Times New Roman"/>
        <family val="1"/>
        <charset val="186"/>
      </rPr>
      <t xml:space="preserve">proc. </t>
    </r>
    <r>
      <rPr>
        <sz val="12"/>
        <color rgb="FF000000"/>
        <rFont val="Times New Roman"/>
        <family val="1"/>
        <charset val="186"/>
      </rPr>
      <t xml:space="preserve">tiesioginių </t>
    </r>
    <r>
      <rPr>
        <sz val="12"/>
        <rFont val="Times New Roman"/>
        <family val="1"/>
        <charset val="186"/>
      </rPr>
      <t>projekto išlaidų</t>
    </r>
  </si>
  <si>
    <t>iki 175 000</t>
  </si>
  <si>
    <t>nuo 175 001 iki 435 000</t>
  </si>
  <si>
    <t>Projektų administravimo ir finansavimo taisyklių 10 priedo 4 punkte netiesioginių išlaidų numatyti dydžiai</t>
  </si>
  <si>
    <t>Tinkamos finansuoti projekto 
išlaidos (Eur)</t>
  </si>
  <si>
    <t>Rangos išlaidų dalis tiesioginėse projektų 
išlaidose (procentais)</t>
  </si>
  <si>
    <t>Taikoma fiksuotoji norma (procentais) 
pagal Taisyklių 10 priedo 4 punktą</t>
  </si>
  <si>
    <t>Netiesioginės išlaidos ir kitos išlaidos pagal 
fiksuotąją projekto išlaidų normą (Eur)</t>
  </si>
  <si>
    <r>
      <rPr>
        <b/>
        <sz val="11"/>
        <color theme="1"/>
        <rFont val="Times New Roman"/>
        <family val="1"/>
        <charset val="186"/>
      </rPr>
      <t xml:space="preserve">Tiesioginės projekto išlaidos (Eur) </t>
    </r>
    <r>
      <rPr>
        <sz val="11"/>
        <color theme="1"/>
        <rFont val="Times New Roman"/>
        <family val="1"/>
        <charset val="186"/>
      </rPr>
      <t xml:space="preserve">
(visos išlaidos pagal penktąją ir šeštąją išlaidų kategorijas)</t>
    </r>
  </si>
  <si>
    <t>*Remiantis Projektų administravimo ir finansavimo taisyklių (toliau - Taisyklės) 6.33 punktu, Tiesioginėmis projekto išlaidomis laikomos tiesiogiai projekto veikloms įgyvendinti būtinos išlaidos, kai tiesioginį projekto veiklų ir jų išlaidų ryšį įmanoma aiškiai parodyti. Tuo tarpu netiesioginėmis išlaidomis, laikomos išlaidos kurios nėra skiriamos tiesiogiai projekto veikloms įgyvendinti, tačiau yra būtinos ir tiesiogiai susijusios su tiesioginėmis projekto išlaidomis (6.18 Taisyklių punktas). Atsižvelgiant į tai, visos penktojoje išlaidų kategorijoje „Projekto vykdymas“ bei šeštojoje išlaidų kategorijoje „Informavimas apie projektą“ numatytos išlaidos yra priskirtinos tiesioginėms projekto išlaidoms.
Paraiškos septintojoje išlaidų kategorijoje numatytų tinkamų finansuoti projekto netiesioginių išlaidų suma apskaičiuojama pagal fiksuotąją normą vadovaujantis Taisyklių 10 priedu. Ją apskaičiuojant turi būti atsižvelgiama į tai kokią tiesioginių išlaidų dalį projekte (procentais, apvalinant iki 2 skaičių po kablelio) sudaro projekto veiklų rangos išlaidos. Rangos išlaidomis laikomos išlaidos tų veiklų, kurias visiškai įgyvendina ne pats projekto vykdytojas, o paslaugų tiekėjai, prekių tiekėjai ir rangovai. Atitinkamai rangos išlaidomis pagal penktąją išlaidų kategoriją yra laikomos projektą vykdančio personalo komandiruočių (kelionės ir apgyvendinimo) išlaidos, projekto vykdytojo, kaip tarptautinės parodos dalyvio (kai projekto vykdytojas dalyvauja tarptautinėje parodoje, kaip galutinis naudos gavėjas) registracijos mokesčiai bei dalyvavimo tarptautinėse parodose, mugėse ir verslo misijose išlaidos apmokamos pagal fiksuotuosius įkainius. Rangos išlaidoms taipogi priskiriamos informavimo apie projektą išlaidos.</t>
  </si>
  <si>
    <t>6. Informacija apie netiesioginių išlaidų paskaičiavimą projekto biudžetui pagrįsti</t>
  </si>
  <si>
    <t>INFORMACIJA, REIKALINGA PROJEKTO ATITIKČIAI 2014–2020 METŲ EUROPOS SĄJUNGOS FONDŲ INVESTICIJŲ VEIKSMŲ PROGRAMOS 3 PRIORITETO „SMULKIOJO IR VIDUTINIO VERSLO KONKURENCINGUMO SKATINIMAS“ PRIEMONĖS NR. 03.2.1-LVPA-K-801 „NAUJOS GALIMYBĖS LT“  PROJEKTŲ FINANSAVIMO SĄLYGŲ APRAŠO NR.5 NUOSTATOMS IR PROJEKTŲ ATRANKOS KRITERIJAMS ĮVERTINTI</t>
  </si>
  <si>
    <r>
      <rPr>
        <b/>
        <sz val="12"/>
        <color theme="1"/>
        <rFont val="Times New Roman"/>
        <family val="1"/>
        <charset val="186"/>
      </rPr>
      <t>2. Informacija, reikalinga projektų atitikčiai Aprašo 2 priedo 1 punkte nurodytam prioritetiniam projektų atrankos kriterijui įvertinti</t>
    </r>
    <r>
      <rPr>
        <sz val="12"/>
        <color theme="1"/>
        <rFont val="Times New Roman"/>
        <family val="1"/>
        <charset val="186"/>
      </rPr>
      <t xml:space="preserve"> - pildomas lapas  „</t>
    </r>
    <r>
      <rPr>
        <i/>
        <sz val="12"/>
        <color theme="1"/>
        <rFont val="Times New Roman"/>
        <family val="1"/>
        <charset val="186"/>
      </rPr>
      <t>2. Pareiškėjo patirtis“</t>
    </r>
  </si>
  <si>
    <r>
      <rPr>
        <b/>
        <sz val="12"/>
        <color theme="1"/>
        <rFont val="Times New Roman"/>
        <family val="1"/>
        <charset val="186"/>
      </rPr>
      <t>1. Informacija apie galutinių naudos gavėjų eksporto pajamų augimą (privalomų stebėsenos rodiklių  „Investicijas gavusios įmonės lietuviškos kilmės produkcijos eksporto padidėjimas“, kodas R.N.801 ir „Investicijas gavusio įmonių klasterio lietuviškos kilmės produkcijos eksporto padidėjimas“, kodas R.N.802.“ pagrindimui)</t>
    </r>
    <r>
      <rPr>
        <sz val="12"/>
        <color theme="1"/>
        <rFont val="Times New Roman"/>
        <family val="1"/>
        <charset val="186"/>
      </rPr>
      <t xml:space="preserve"> - pildomas lapas  „</t>
    </r>
    <r>
      <rPr>
        <i/>
        <sz val="12"/>
        <color theme="1"/>
        <rFont val="Times New Roman"/>
        <family val="1"/>
        <charset val="186"/>
      </rPr>
      <t>4. GNG eksportas“</t>
    </r>
  </si>
  <si>
    <r>
      <rPr>
        <b/>
        <sz val="12"/>
        <color theme="1"/>
        <rFont val="Times New Roman"/>
        <family val="1"/>
        <charset val="186"/>
      </rPr>
      <t>2. Informacija apie planuojamas projektą vykdysiančio darbuotojo (-ų) išlaidas projekto biudžetui pagrįsti</t>
    </r>
    <r>
      <rPr>
        <sz val="12"/>
        <color theme="1"/>
        <rFont val="Times New Roman"/>
        <family val="1"/>
        <charset val="186"/>
      </rPr>
      <t xml:space="preserve"> - pildomas lapas  „</t>
    </r>
    <r>
      <rPr>
        <i/>
        <sz val="12"/>
        <color theme="1"/>
        <rFont val="Times New Roman"/>
        <family val="1"/>
        <charset val="186"/>
      </rPr>
      <t>5. Projekto vykdytojo išlaidos“</t>
    </r>
  </si>
  <si>
    <r>
      <rPr>
        <b/>
        <sz val="12"/>
        <color theme="1"/>
        <rFont val="Times New Roman"/>
        <family val="1"/>
        <charset val="186"/>
      </rPr>
      <t>3. Informacija apie netiesioginių išlaidų paskaičiavimą projekto biudžetui pagrįsti</t>
    </r>
    <r>
      <rPr>
        <sz val="12"/>
        <color theme="1"/>
        <rFont val="Times New Roman"/>
        <family val="1"/>
        <charset val="186"/>
      </rPr>
      <t xml:space="preserve"> - pildomas lapas  „</t>
    </r>
    <r>
      <rPr>
        <i/>
        <sz val="12"/>
        <color theme="1"/>
        <rFont val="Times New Roman"/>
        <family val="1"/>
        <charset val="186"/>
      </rPr>
      <t>6. Netiesioginės išlaidos“</t>
    </r>
  </si>
  <si>
    <t>Mokslinių išvykų išlaidų fiksuotasis įkainis (taikomas tik tarptautinės parodos, mugės ar išvyksta-mosios verslo misijos dalyviui)
(eurais)</t>
  </si>
  <si>
    <t>Tarptautinėje parodoje, mugėje, verslo misijoje dalyvaujantys galutiniai naudos gavėjai (vnt.)</t>
  </si>
  <si>
    <r>
      <t xml:space="preserve">Galutinio naudos gavėjo pagrindinė vykdoma veikla pagal EVRK 2 red. </t>
    </r>
    <r>
      <rPr>
        <i/>
        <sz val="12"/>
        <color rgb="FF000000"/>
        <rFont val="Times New Roman"/>
        <family val="1"/>
        <charset val="186"/>
      </rPr>
      <t>(EVRK kodas ir pavadinimas)</t>
    </r>
  </si>
  <si>
    <r>
      <t xml:space="preserve">Galutinio naudos gavėjo pajamų dalis (proc.) bendroje pardavimo struktūroje (iš galutinio naudos gavėjo vykdomos veiklos pagal EVRK 2 red.) Aprašo 20.3* </t>
    </r>
    <r>
      <rPr>
        <sz val="8"/>
        <color rgb="FF000000"/>
        <rFont val="Times New Roman"/>
        <family val="1"/>
        <charset val="186"/>
      </rPr>
      <t> </t>
    </r>
    <r>
      <rPr>
        <sz val="12"/>
        <color rgb="FF000000"/>
        <rFont val="Times New Roman"/>
        <family val="1"/>
        <charset val="186"/>
      </rPr>
      <t>papunkčiui nustatyti</t>
    </r>
  </si>
  <si>
    <t>Projekto įgyvendinimo pabaigos metai (202_ m.), Eur</t>
  </si>
  <si>
    <t>Pirmieji metai po projekto įgyvendinimo (202_ m.), Eur</t>
  </si>
  <si>
    <t>Antrieji metai po projekto įgyvendinimo (202_ m.), Eur</t>
  </si>
  <si>
    <t>Tretieji  metai po projekto įgyvendinimo (202_ m.), Eur</t>
  </si>
  <si>
    <t xml:space="preserve">Akumuliuotas eksporto pajamų augimas </t>
  </si>
  <si>
    <t>pvz. Paroda "XX", 2022-09-10/12 Vokietija</t>
  </si>
  <si>
    <t>pvz. Verslo misija į Vokietiją, 2022-09-10/17</t>
  </si>
  <si>
    <t>UAB "XX" 2022-02-15 komercinis pasiūlymas Nr.1</t>
  </si>
  <si>
    <t>-</t>
  </si>
  <si>
    <t>* Aprašo 20.3. p., Galutinio naudos gavėjo – MVĮ – bendroje pardavimo struktūroje ne mažiau kaip 50 procentų pajamų sudaro paties galutinio naudos gavėjo 
pagamintos lietuviškos kilmės produkcijos pardavimas (vertinama, ar galutinis naudos gavėjas, kuris yra MVĮ, pats gamina produkciją, t. y. MVĮ bendroje pardavimo struktūroje ne mažiau kaip 50 procentų pajamų turi sudaryti pačios MVĮ pagamintos lietuviškos kilmės produkcijos pardavimas, vertinant pagal Valstybės įmonei Registrų centras pateiktus patvirtintus paskutinių finansinių metų metinių finansinių ataskaitų rinkinius. Atitiktis šiam kriterijui bus tikrinama paraiškos pateikimo metu ir naujos MVĮ įtraukimo į projektą metu. Pareiškėjas privalo užtikrinti, kad MVĮ atitinka šiame kriterijuje nustatytus reikalavimus paraiškos pateikimo ir naujos MVĮ įtraukimo į projektą metu).</t>
  </si>
  <si>
    <t>Rezultato stebėsenos rodiklis „Investicijas gavusios įmonės lietuviškos kilmės produkcijos eksporto padidėjimas“, kodas R.N.801,  „Investicijas gavusio įmonių klasterio lietuviškos kilmės produkcijos eksporto padidėjimas“, kodas R.N.802.“*</t>
  </si>
  <si>
    <t>Išlaidos, apmokamos pagal faktines išlaidas (detalizuoti) (eurais)</t>
  </si>
  <si>
    <t>* informacija turi sutapti su Paraiškos 13 dalyje nurodyta stebėsenos rodiklio „Investicijas gavusios įmonės lietuviškos kilmės produkcijos eksporto padidėjimas“, kodas R.N.801 arba  „Investicijas gavusio įmonių klasterio lietuviškos kilmės produkcijos eksporto padidėjimas“, kodas R.N.802 reikšme</t>
  </si>
  <si>
    <t>Kelionės bilietai arba kuro išlaidos (Eur)</t>
  </si>
  <si>
    <t>Projekto vykdytojo, kaip tarptautinės parodos dalyvio (kai projekto vykdytojas dalyvauja tarptautinėje parodoje kaip galutinis naudos gavėjas), registracijos mokesčiai</t>
  </si>
  <si>
    <t>Kelionių bilietų, registracijos mokesčių išlaidas pagrindžiantys dokumentai (nurodomas pagrindžiantis dokumentas arba pateikiama nuoroda į rinkos kainas), kuro išlaidų pagridimas</t>
  </si>
  <si>
    <r>
      <t xml:space="preserve">Rangos išlaidoms </t>
    </r>
    <r>
      <rPr>
        <b/>
        <u/>
        <sz val="11"/>
        <color theme="1"/>
        <rFont val="Times New Roman"/>
        <family val="1"/>
        <charset val="186"/>
      </rPr>
      <t>ne</t>
    </r>
    <r>
      <rPr>
        <b/>
        <sz val="11"/>
        <color theme="1"/>
        <rFont val="Times New Roman"/>
        <family val="1"/>
        <charset val="186"/>
      </rPr>
      <t xml:space="preserve">priskiriama išlaidų suma (Eur) </t>
    </r>
  </si>
  <si>
    <t>Projektą vykdančio personalo darbo užmokesčio išlaidos (Eur)</t>
  </si>
  <si>
    <t>Projektą vykdančio personalo komandiruočių dienpinigių išlaidos (Eur)</t>
  </si>
  <si>
    <t>įrašyti</t>
  </si>
  <si>
    <r>
      <rPr>
        <b/>
        <sz val="12"/>
        <color theme="1"/>
        <rFont val="Times New Roman"/>
        <family val="1"/>
        <charset val="186"/>
      </rPr>
      <t>3.	Galutinių projekto naudos gavėjų vykdomos veiklos ir projekto veiklos priskiriamos Ekonominės veiklos rūšių klasifikatoriui (EVRK 2 red.), patvirtintam Statistikos departamento prie Lietuvos Respublikos Vyriausybės generalinio direktoriaus 2007 m. spalio 31 d. įsakymu Nr. DĮ-226 „Dėl Ekonominės veiklos rūšių klasifikatoriaus patvirtinimo“ (toliau – EVRK 2 red.) (naudojama nustatant projektų atitiktį 2014–2020 metų Europos Sąjungos fondų investicijų veiksmų programos 3 prioriteto „Smulkiojo ir vidutinio verslo konkurencingumo skatinimas“ priemonės Nr. 03.2.1-LVPA-K-801 „Naujos galimybės LT“ projektų finansavimo sąlygų aprašo Nr. 5 (toliau – Aprašas) 20.3 papunkčiui ir projektų atitikčiai Aprašo 2 priedo 2 ir 3 punktuose nurodytiems prioritetiniams projektų atrankos kriterijams)</t>
    </r>
    <r>
      <rPr>
        <sz val="12"/>
        <color theme="1"/>
        <rFont val="Times New Roman"/>
        <family val="1"/>
        <charset val="186"/>
      </rPr>
      <t xml:space="preserve"> - pildomas lapas  „</t>
    </r>
    <r>
      <rPr>
        <i/>
        <sz val="12"/>
        <color theme="1"/>
        <rFont val="Times New Roman"/>
        <family val="1"/>
        <charset val="186"/>
      </rPr>
      <t>3. Galutiniai naudos gavėjai“</t>
    </r>
  </si>
  <si>
    <r>
      <t>2014–2020 metų Europos Sąjungos
fondų investicijų veiksmų programos 3 prioriteto „Smulkiojo ir vidutinio verslo konkurencingumo skatinimas“ priemonės</t>
    </r>
    <r>
      <rPr>
        <sz val="12"/>
        <color rgb="FF000000"/>
        <rFont val="Times New Roman"/>
        <family val="1"/>
        <charset val="186"/>
      </rPr>
      <t xml:space="preserve"> Nr. 03.2.1-LVPA-K-801 „NAUJOS GALIMYBĖS LT“</t>
    </r>
    <r>
      <rPr>
        <sz val="12"/>
        <color theme="1"/>
        <rFont val="Times New Roman"/>
        <family val="1"/>
        <charset val="186"/>
      </rPr>
      <t xml:space="preserve"> projektų finansavimo sąlygų aprašo 4 priedas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</si>
</sst>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186"/>
      <scheme val="minor"/>
    </font>
    <font>
      <b/>
      <sz val="11"/>
      <color theme="1"/>
      <name val="Calibri"/>
      <family val="2"/>
      <charset val="186"/>
      <scheme val="minor"/>
    </font>
    <font>
      <b/>
      <sz val="12"/>
      <color theme="1"/>
      <name val="Times New Roman"/>
      <family val="1"/>
      <charset val="186"/>
    </font>
    <font>
      <b/>
      <sz val="12"/>
      <color rgb="FF000000"/>
      <name val="Times New Roman"/>
      <family val="1"/>
      <charset val="186"/>
    </font>
    <font>
      <sz val="9"/>
      <color theme="1"/>
      <name val="Times New Roman"/>
      <family val="1"/>
      <charset val="186"/>
    </font>
    <font>
      <sz val="11"/>
      <color theme="1"/>
      <name val="Calibri"/>
      <family val="2"/>
      <scheme val="minor"/>
    </font>
    <font>
      <sz val="12"/>
      <color theme="1"/>
      <name val="Times New Roman"/>
      <family val="1"/>
      <charset val="186"/>
    </font>
    <font>
      <sz val="12"/>
      <color rgb="FF000000"/>
      <name val="Times New Roman"/>
      <family val="1"/>
      <charset val="186"/>
    </font>
    <font>
      <i/>
      <sz val="12"/>
      <color theme="1"/>
      <name val="Times New Roman"/>
      <family val="1"/>
      <charset val="186"/>
    </font>
    <font>
      <i/>
      <sz val="11"/>
      <color theme="1"/>
      <name val="Times New Roman"/>
      <family val="1"/>
      <charset val="186"/>
    </font>
    <font>
      <sz val="11"/>
      <color theme="1"/>
      <name val="Times New Roman"/>
      <family val="1"/>
      <charset val="186"/>
    </font>
    <font>
      <b/>
      <sz val="11"/>
      <color theme="1"/>
      <name val="Times New Roman"/>
      <family val="1"/>
      <charset val="186"/>
    </font>
    <font>
      <sz val="8"/>
      <color rgb="FF000000"/>
      <name val="Times New Roman"/>
      <family val="1"/>
      <charset val="186"/>
    </font>
    <font>
      <sz val="10"/>
      <color theme="1"/>
      <name val="Times New Roman"/>
      <family val="1"/>
      <charset val="186"/>
    </font>
    <font>
      <sz val="8"/>
      <color theme="1"/>
      <name val="Times New Roman"/>
      <family val="1"/>
      <charset val="186"/>
    </font>
    <font>
      <i/>
      <sz val="12"/>
      <color rgb="FF000000"/>
      <name val="Times New Roman"/>
      <family val="1"/>
      <charset val="186"/>
    </font>
    <font>
      <b/>
      <sz val="12"/>
      <color indexed="8"/>
      <name val="Times New Roman"/>
      <family val="1"/>
      <charset val="186"/>
    </font>
    <font>
      <sz val="12"/>
      <color indexed="8"/>
      <name val="Times New Roman"/>
      <family val="1"/>
      <charset val="186"/>
    </font>
    <font>
      <sz val="12"/>
      <name val="Times New Roman"/>
      <family val="1"/>
      <charset val="186"/>
    </font>
    <font>
      <sz val="12"/>
      <color rgb="FFFF0000"/>
      <name val="Times New Roman"/>
      <family val="1"/>
      <charset val="186"/>
    </font>
    <font>
      <sz val="11"/>
      <color theme="1"/>
      <name val="Calibri"/>
      <family val="2"/>
      <charset val="186"/>
      <scheme val="minor"/>
    </font>
    <font>
      <b/>
      <sz val="10"/>
      <color theme="1"/>
      <name val="Times New Roman"/>
      <family val="1"/>
      <charset val="186"/>
    </font>
    <font>
      <sz val="11"/>
      <color indexed="8"/>
      <name val="Times New Roman"/>
      <family val="1"/>
      <charset val="186"/>
    </font>
    <font>
      <i/>
      <sz val="12"/>
      <name val="Times New Roman"/>
      <family val="1"/>
      <charset val="186"/>
    </font>
    <font>
      <sz val="10"/>
      <color theme="1"/>
      <name val="Calibri"/>
      <family val="2"/>
      <charset val="186"/>
      <scheme val="minor"/>
    </font>
    <font>
      <b/>
      <u/>
      <sz val="11"/>
      <color theme="1"/>
      <name val="Times New Roman"/>
      <family val="1"/>
      <charset val="186"/>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bottom style="medium">
        <color indexed="64"/>
      </bottom>
      <diagonal/>
    </border>
    <border>
      <left/>
      <right/>
      <top/>
      <bottom style="medium">
        <color indexed="64"/>
      </bottom>
      <diagonal/>
    </border>
    <border>
      <left/>
      <right/>
      <top/>
      <bottom style="medium">
        <color rgb="FF00000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rgb="FF000000"/>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auto="1"/>
      </top>
      <bottom/>
      <diagonal/>
    </border>
  </borders>
  <cellStyleXfs count="3">
    <xf numFmtId="0" fontId="0" fillId="0" borderId="0"/>
    <xf numFmtId="0" fontId="5" fillId="0" borderId="0"/>
    <xf numFmtId="9" fontId="20" fillId="0" borderId="0" applyFont="0" applyFill="0" applyBorder="0" applyAlignment="0" applyProtection="0"/>
  </cellStyleXfs>
  <cellXfs count="132">
    <xf numFmtId="0" fontId="0" fillId="0" borderId="0" xfId="0"/>
    <xf numFmtId="0" fontId="6" fillId="3" borderId="0" xfId="0" applyFont="1" applyFill="1" applyAlignment="1">
      <alignment wrapText="1"/>
    </xf>
    <xf numFmtId="0" fontId="2" fillId="3" borderId="1" xfId="0" applyFont="1" applyFill="1" applyBorder="1"/>
    <xf numFmtId="0" fontId="16" fillId="2" borderId="6" xfId="0" applyFont="1" applyFill="1" applyBorder="1" applyAlignment="1">
      <alignment horizontal="center" vertical="center" wrapText="1"/>
    </xf>
    <xf numFmtId="0" fontId="17" fillId="3" borderId="6" xfId="0" applyFont="1" applyFill="1" applyBorder="1" applyAlignment="1">
      <alignment horizontal="left" vertical="center"/>
    </xf>
    <xf numFmtId="0" fontId="17" fillId="3" borderId="6" xfId="0" applyFont="1" applyFill="1" applyBorder="1" applyAlignment="1">
      <alignment horizontal="center" vertical="center"/>
    </xf>
    <xf numFmtId="4" fontId="17" fillId="3" borderId="6" xfId="0" applyNumberFormat="1" applyFont="1" applyFill="1" applyBorder="1" applyAlignment="1">
      <alignment horizontal="center" vertical="center"/>
    </xf>
    <xf numFmtId="0" fontId="17" fillId="3" borderId="6" xfId="0" applyFont="1" applyFill="1" applyBorder="1" applyAlignment="1">
      <alignment horizontal="justify" vertical="center" wrapText="1"/>
    </xf>
    <xf numFmtId="0" fontId="17" fillId="3" borderId="6" xfId="0" applyFont="1" applyFill="1" applyBorder="1" applyAlignment="1">
      <alignment horizontal="justify" vertical="center"/>
    </xf>
    <xf numFmtId="0" fontId="2" fillId="2" borderId="6" xfId="0" applyFont="1" applyFill="1" applyBorder="1" applyAlignment="1">
      <alignment horizontal="center" vertical="center"/>
    </xf>
    <xf numFmtId="0" fontId="17" fillId="3" borderId="15" xfId="0" applyFont="1" applyFill="1" applyBorder="1" applyAlignment="1">
      <alignment horizontal="left" vertical="center"/>
    </xf>
    <xf numFmtId="0" fontId="17" fillId="3" borderId="15" xfId="0" applyFont="1" applyFill="1" applyBorder="1" applyAlignment="1">
      <alignment horizontal="center" vertical="center"/>
    </xf>
    <xf numFmtId="4" fontId="17" fillId="3" borderId="15" xfId="0" applyNumberFormat="1" applyFont="1" applyFill="1" applyBorder="1" applyAlignment="1">
      <alignment horizontal="center" vertical="center"/>
    </xf>
    <xf numFmtId="0" fontId="17" fillId="2" borderId="6" xfId="0" applyFont="1" applyFill="1" applyBorder="1" applyAlignment="1">
      <alignment horizontal="justify" vertical="center"/>
    </xf>
    <xf numFmtId="0" fontId="6" fillId="3" borderId="0" xfId="0" applyFont="1" applyFill="1"/>
    <xf numFmtId="0" fontId="10" fillId="3" borderId="0" xfId="0" applyFont="1" applyFill="1"/>
    <xf numFmtId="0" fontId="9" fillId="3" borderId="0" xfId="0" applyFont="1" applyFill="1" applyAlignment="1">
      <alignment horizontal="right"/>
    </xf>
    <xf numFmtId="0" fontId="0" fillId="3" borderId="0" xfId="0" applyFill="1"/>
    <xf numFmtId="0" fontId="10" fillId="3" borderId="6" xfId="0" applyFont="1" applyFill="1" applyBorder="1"/>
    <xf numFmtId="0" fontId="2" fillId="3" borderId="0" xfId="0" applyFont="1" applyFill="1"/>
    <xf numFmtId="0" fontId="6" fillId="3" borderId="19" xfId="0" applyFont="1" applyFill="1" applyBorder="1" applyAlignment="1">
      <alignment vertical="center" wrapText="1"/>
    </xf>
    <xf numFmtId="0" fontId="18" fillId="3" borderId="19" xfId="0" applyFont="1" applyFill="1" applyBorder="1" applyAlignment="1">
      <alignment vertical="center" wrapText="1"/>
    </xf>
    <xf numFmtId="0" fontId="6" fillId="3" borderId="16" xfId="0" applyFont="1" applyFill="1" applyBorder="1" applyAlignment="1">
      <alignment vertical="center" wrapText="1"/>
    </xf>
    <xf numFmtId="0" fontId="6" fillId="3" borderId="6" xfId="0" applyFont="1" applyFill="1" applyBorder="1"/>
    <xf numFmtId="0" fontId="11" fillId="4" borderId="6" xfId="0" applyFont="1" applyFill="1" applyBorder="1" applyAlignment="1">
      <alignment wrapText="1"/>
    </xf>
    <xf numFmtId="0" fontId="10" fillId="4" borderId="6" xfId="0" applyFont="1" applyFill="1" applyBorder="1" applyAlignment="1">
      <alignment wrapText="1"/>
    </xf>
    <xf numFmtId="0" fontId="11" fillId="4" borderId="6" xfId="0" applyFont="1" applyFill="1" applyBorder="1" applyAlignment="1">
      <alignment horizontal="right" wrapText="1"/>
    </xf>
    <xf numFmtId="0" fontId="10" fillId="2" borderId="6" xfId="0" applyFont="1" applyFill="1" applyBorder="1" applyAlignment="1">
      <alignment wrapText="1"/>
    </xf>
    <xf numFmtId="0" fontId="2" fillId="4" borderId="6" xfId="0" applyFont="1" applyFill="1" applyBorder="1" applyAlignment="1">
      <alignment wrapText="1"/>
    </xf>
    <xf numFmtId="0" fontId="1" fillId="3" borderId="0" xfId="0" applyFont="1" applyFill="1"/>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vertical="center" wrapText="1"/>
    </xf>
    <xf numFmtId="0" fontId="6" fillId="3" borderId="10" xfId="0" applyFont="1" applyFill="1" applyBorder="1" applyAlignment="1">
      <alignment horizontal="center" vertical="center" wrapText="1"/>
    </xf>
    <xf numFmtId="0" fontId="6" fillId="3" borderId="5" xfId="0" applyFont="1" applyFill="1" applyBorder="1" applyAlignment="1">
      <alignment vertical="top" wrapText="1"/>
    </xf>
    <xf numFmtId="0" fontId="6" fillId="3" borderId="5" xfId="0" applyFont="1" applyFill="1" applyBorder="1" applyAlignment="1">
      <alignment horizontal="center" vertical="center" wrapText="1"/>
    </xf>
    <xf numFmtId="0" fontId="6" fillId="3" borderId="5" xfId="0" applyFont="1" applyFill="1" applyBorder="1" applyAlignment="1">
      <alignment vertical="center" wrapText="1"/>
    </xf>
    <xf numFmtId="0" fontId="6" fillId="3" borderId="1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right" vertical="center" wrapText="1" indent="5"/>
    </xf>
    <xf numFmtId="0" fontId="0" fillId="3" borderId="0" xfId="0" applyFill="1" applyAlignment="1">
      <alignment horizontal="left" vertical="top"/>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2" borderId="4" xfId="0" applyFont="1" applyFill="1" applyBorder="1" applyAlignment="1">
      <alignment vertical="center" wrapText="1"/>
    </xf>
    <xf numFmtId="0" fontId="6"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3" borderId="4" xfId="0" applyFont="1" applyFill="1" applyBorder="1" applyAlignment="1">
      <alignment vertical="center" wrapText="1"/>
    </xf>
    <xf numFmtId="0" fontId="14" fillId="3" borderId="0" xfId="0" applyFont="1" applyFill="1" applyAlignment="1">
      <alignment vertical="center"/>
    </xf>
    <xf numFmtId="0" fontId="0" fillId="3" borderId="20" xfId="0" applyFill="1" applyBorder="1"/>
    <xf numFmtId="0" fontId="0" fillId="3" borderId="6" xfId="0" applyFill="1" applyBorder="1"/>
    <xf numFmtId="0" fontId="0" fillId="3" borderId="23" xfId="0" applyFill="1" applyBorder="1"/>
    <xf numFmtId="0" fontId="6" fillId="3" borderId="16"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3" xfId="0" applyFont="1" applyFill="1" applyBorder="1" applyAlignment="1">
      <alignment vertical="center" wrapText="1"/>
    </xf>
    <xf numFmtId="0" fontId="0" fillId="3" borderId="15" xfId="0" applyFill="1" applyBorder="1"/>
    <xf numFmtId="0" fontId="6" fillId="2" borderId="24"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8" fillId="3" borderId="0" xfId="0" applyFont="1" applyFill="1"/>
    <xf numFmtId="0" fontId="10" fillId="3" borderId="6" xfId="0" applyFont="1" applyFill="1" applyBorder="1" applyAlignment="1">
      <alignment horizontal="center" vertical="center"/>
    </xf>
    <xf numFmtId="0" fontId="10" fillId="3" borderId="15" xfId="0" applyFont="1" applyFill="1" applyBorder="1" applyAlignment="1">
      <alignment horizontal="center" vertical="center"/>
    </xf>
    <xf numFmtId="4" fontId="17" fillId="3" borderId="17" xfId="0" applyNumberFormat="1" applyFont="1" applyFill="1" applyBorder="1" applyAlignment="1">
      <alignment horizontal="center" vertical="center"/>
    </xf>
    <xf numFmtId="0" fontId="10" fillId="3" borderId="0" xfId="0" applyFont="1" applyFill="1" applyBorder="1" applyAlignment="1">
      <alignment horizontal="center" vertical="top" wrapText="1"/>
    </xf>
    <xf numFmtId="0" fontId="10" fillId="3" borderId="0" xfId="0" applyFont="1" applyFill="1" applyBorder="1" applyAlignment="1">
      <alignment horizontal="center" vertical="top"/>
    </xf>
    <xf numFmtId="0" fontId="10" fillId="3" borderId="0" xfId="0" applyFont="1" applyFill="1" applyBorder="1" applyAlignment="1">
      <alignment horizontal="center"/>
    </xf>
    <xf numFmtId="0" fontId="7" fillId="3" borderId="19" xfId="0" applyFont="1" applyFill="1" applyBorder="1" applyAlignment="1">
      <alignment horizontal="center" vertical="center" wrapText="1"/>
    </xf>
    <xf numFmtId="0" fontId="6" fillId="3" borderId="19"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10" fillId="3" borderId="0" xfId="0" applyFont="1" applyFill="1" applyAlignment="1">
      <alignment horizontal="right"/>
    </xf>
    <xf numFmtId="0" fontId="2" fillId="2" borderId="6" xfId="0" applyFont="1" applyFill="1" applyBorder="1" applyAlignment="1">
      <alignment horizontal="center" vertical="center" wrapText="1"/>
    </xf>
    <xf numFmtId="0" fontId="3" fillId="2" borderId="17" xfId="0" applyFont="1" applyFill="1" applyBorder="1" applyAlignment="1">
      <alignment horizontal="center" vertical="center" wrapText="1"/>
    </xf>
    <xf numFmtId="10" fontId="22" fillId="5" borderId="1" xfId="2" applyNumberFormat="1" applyFont="1" applyFill="1" applyBorder="1" applyAlignment="1">
      <alignment vertical="top"/>
    </xf>
    <xf numFmtId="0" fontId="8" fillId="3" borderId="5" xfId="0" applyFont="1" applyFill="1" applyBorder="1" applyAlignment="1">
      <alignment vertical="top" wrapText="1"/>
    </xf>
    <xf numFmtId="0" fontId="23" fillId="3" borderId="4" xfId="0" applyFont="1" applyFill="1" applyBorder="1" applyAlignment="1">
      <alignment vertical="center" wrapText="1"/>
    </xf>
    <xf numFmtId="0" fontId="8" fillId="3" borderId="4"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xf>
    <xf numFmtId="0" fontId="21" fillId="0" borderId="1" xfId="0" applyFont="1" applyFill="1" applyBorder="1" applyAlignment="1">
      <alignment vertical="top" wrapText="1"/>
    </xf>
    <xf numFmtId="0" fontId="6" fillId="3" borderId="11" xfId="0" applyFont="1" applyFill="1" applyBorder="1" applyAlignment="1">
      <alignment horizontal="justify" vertical="center" wrapText="1"/>
    </xf>
    <xf numFmtId="0" fontId="3" fillId="2" borderId="18" xfId="0" applyFont="1" applyFill="1" applyBorder="1" applyAlignment="1">
      <alignment horizontal="center" vertical="center" wrapText="1"/>
    </xf>
    <xf numFmtId="0" fontId="10" fillId="2" borderId="6" xfId="0" applyFont="1" applyFill="1" applyBorder="1"/>
    <xf numFmtId="0" fontId="11" fillId="4" borderId="6" xfId="0" applyFont="1" applyFill="1" applyBorder="1" applyAlignment="1">
      <alignment horizontal="left" wrapText="1"/>
    </xf>
    <xf numFmtId="0" fontId="9" fillId="3" borderId="6" xfId="0" applyFont="1" applyFill="1" applyBorder="1"/>
    <xf numFmtId="0" fontId="2" fillId="3" borderId="0" xfId="0" applyFont="1" applyFill="1" applyAlignment="1">
      <alignment horizontal="center" wrapText="1"/>
    </xf>
    <xf numFmtId="0" fontId="2" fillId="3" borderId="0" xfId="0" applyFont="1" applyFill="1" applyAlignment="1">
      <alignment horizontal="center"/>
    </xf>
    <xf numFmtId="0" fontId="2" fillId="4" borderId="1" xfId="0" applyFont="1" applyFill="1" applyBorder="1" applyAlignment="1">
      <alignment horizontal="left"/>
    </xf>
    <xf numFmtId="0" fontId="6" fillId="3" borderId="6" xfId="0" applyFont="1" applyFill="1" applyBorder="1" applyAlignment="1">
      <alignment horizontal="left" vertical="top" wrapText="1"/>
    </xf>
    <xf numFmtId="0" fontId="6" fillId="4" borderId="6" xfId="0" applyFont="1" applyFill="1" applyBorder="1" applyAlignment="1">
      <alignment horizontal="left" vertical="justify" wrapText="1"/>
    </xf>
    <xf numFmtId="0" fontId="6" fillId="3" borderId="6" xfId="0" applyFont="1" applyFill="1" applyBorder="1" applyAlignment="1">
      <alignment horizontal="left" vertical="justify" wrapText="1"/>
    </xf>
    <xf numFmtId="0" fontId="6" fillId="3" borderId="6" xfId="0" applyFont="1" applyFill="1" applyBorder="1" applyAlignment="1">
      <alignment horizontal="left" vertical="justify"/>
    </xf>
    <xf numFmtId="0" fontId="6" fillId="3" borderId="6" xfId="0" applyFont="1" applyFill="1" applyBorder="1" applyAlignment="1">
      <alignment horizontal="left" wrapText="1"/>
    </xf>
    <xf numFmtId="0" fontId="6" fillId="3" borderId="6" xfId="0" applyFont="1" applyFill="1" applyBorder="1" applyAlignment="1">
      <alignment horizontal="left"/>
    </xf>
    <xf numFmtId="0" fontId="6" fillId="4" borderId="6" xfId="0" applyFont="1" applyFill="1" applyBorder="1" applyAlignment="1">
      <alignment horizontal="left" vertical="top" wrapText="1"/>
    </xf>
    <xf numFmtId="0" fontId="6" fillId="4" borderId="6" xfId="0" applyFont="1" applyFill="1" applyBorder="1" applyAlignment="1">
      <alignment horizontal="left" vertical="top"/>
    </xf>
    <xf numFmtId="0" fontId="2" fillId="3" borderId="0" xfId="0" applyFont="1" applyFill="1" applyAlignment="1">
      <alignment horizontal="left" wrapText="1"/>
    </xf>
    <xf numFmtId="0" fontId="2" fillId="3" borderId="0" xfId="0" applyFont="1" applyFill="1" applyAlignment="1">
      <alignment horizontal="left"/>
    </xf>
    <xf numFmtId="0" fontId="2" fillId="3" borderId="0" xfId="0" applyFont="1" applyFill="1" applyAlignment="1">
      <alignment horizontal="left" vertical="top" wrapText="1"/>
    </xf>
    <xf numFmtId="0" fontId="2" fillId="3" borderId="0" xfId="0" applyFont="1" applyFill="1" applyAlignment="1">
      <alignment horizontal="left" vertical="top"/>
    </xf>
    <xf numFmtId="0" fontId="24" fillId="3" borderId="0" xfId="0" applyFont="1" applyFill="1" applyAlignment="1">
      <alignment horizontal="left" vertical="top" wrapText="1"/>
    </xf>
    <xf numFmtId="0" fontId="24" fillId="3" borderId="0" xfId="0" applyFont="1" applyFill="1" applyAlignment="1">
      <alignment horizontal="left" vertical="top"/>
    </xf>
    <xf numFmtId="0" fontId="6" fillId="2" borderId="26" xfId="0" applyFont="1" applyFill="1" applyBorder="1" applyAlignment="1">
      <alignment horizontal="right" vertical="center" wrapText="1"/>
    </xf>
    <xf numFmtId="0" fontId="6" fillId="2" borderId="18" xfId="0" applyFont="1" applyFill="1" applyBorder="1" applyAlignment="1">
      <alignment horizontal="right" vertical="center" wrapText="1"/>
    </xf>
    <xf numFmtId="0" fontId="8" fillId="3" borderId="23" xfId="0" applyFont="1" applyFill="1" applyBorder="1" applyAlignment="1">
      <alignment horizontal="left" vertical="top" wrapText="1"/>
    </xf>
    <xf numFmtId="0" fontId="8" fillId="3" borderId="20" xfId="0" applyFont="1" applyFill="1" applyBorder="1" applyAlignment="1">
      <alignment horizontal="left" vertical="top" wrapText="1"/>
    </xf>
    <xf numFmtId="0" fontId="8" fillId="3" borderId="17" xfId="0" applyFont="1" applyFill="1" applyBorder="1" applyAlignment="1">
      <alignment horizontal="left" vertical="top" wrapText="1"/>
    </xf>
    <xf numFmtId="0" fontId="24" fillId="3" borderId="27" xfId="0" applyFont="1" applyFill="1" applyBorder="1" applyAlignment="1">
      <alignment horizontal="left" vertical="top" wrapText="1"/>
    </xf>
    <xf numFmtId="0" fontId="24" fillId="3" borderId="27" xfId="0" applyFont="1" applyFill="1" applyBorder="1" applyAlignment="1">
      <alignment horizontal="left" vertical="top"/>
    </xf>
    <xf numFmtId="0" fontId="24" fillId="3" borderId="0" xfId="0" applyFont="1" applyFill="1" applyBorder="1" applyAlignment="1">
      <alignment horizontal="left" vertical="top"/>
    </xf>
    <xf numFmtId="0" fontId="7" fillId="2" borderId="25" xfId="0" applyFont="1" applyFill="1" applyBorder="1" applyAlignment="1">
      <alignment horizontal="right" vertical="center" wrapText="1"/>
    </xf>
    <xf numFmtId="0" fontId="7" fillId="2" borderId="11" xfId="0" applyFont="1" applyFill="1" applyBorder="1" applyAlignment="1">
      <alignment horizontal="right" vertical="center" wrapText="1"/>
    </xf>
    <xf numFmtId="0" fontId="7" fillId="2" borderId="19" xfId="0" applyFont="1" applyFill="1" applyBorder="1" applyAlignment="1">
      <alignment horizontal="right" vertical="center" wrapText="1"/>
    </xf>
    <xf numFmtId="4" fontId="17" fillId="2" borderId="23" xfId="0" applyNumberFormat="1" applyFont="1" applyFill="1" applyBorder="1" applyAlignment="1">
      <alignment horizontal="right" vertical="center"/>
    </xf>
    <xf numFmtId="4" fontId="17" fillId="2" borderId="20" xfId="0" applyNumberFormat="1" applyFont="1" applyFill="1" applyBorder="1" applyAlignment="1">
      <alignment horizontal="right" vertical="center"/>
    </xf>
    <xf numFmtId="4" fontId="17" fillId="2" borderId="17" xfId="0" applyNumberFormat="1" applyFont="1" applyFill="1" applyBorder="1" applyAlignment="1">
      <alignment horizontal="right" vertical="center"/>
    </xf>
    <xf numFmtId="0" fontId="10" fillId="3" borderId="22" xfId="0" applyFont="1" applyFill="1" applyBorder="1" applyAlignment="1">
      <alignment horizontal="center" vertical="top" wrapText="1"/>
    </xf>
    <xf numFmtId="0" fontId="10" fillId="3" borderId="22" xfId="0" applyFont="1" applyFill="1" applyBorder="1" applyAlignment="1">
      <alignment horizontal="center" vertical="top"/>
    </xf>
    <xf numFmtId="0" fontId="9" fillId="3" borderId="11" xfId="0" applyFont="1" applyFill="1" applyBorder="1" applyAlignment="1">
      <alignment horizontal="left"/>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18" fillId="3" borderId="23" xfId="0" applyFont="1" applyFill="1" applyBorder="1" applyAlignment="1">
      <alignment vertical="center" wrapText="1"/>
    </xf>
    <xf numFmtId="0" fontId="18" fillId="3" borderId="20" xfId="0" applyFont="1" applyFill="1" applyBorder="1" applyAlignment="1">
      <alignment vertical="center" wrapText="1"/>
    </xf>
    <xf numFmtId="0" fontId="18" fillId="3" borderId="17" xfId="0" applyFont="1" applyFill="1" applyBorder="1" applyAlignment="1">
      <alignment vertical="center" wrapText="1"/>
    </xf>
    <xf numFmtId="0" fontId="13" fillId="3" borderId="0" xfId="0" applyFont="1" applyFill="1" applyBorder="1" applyAlignment="1">
      <alignment horizontal="left" vertical="top" wrapText="1"/>
    </xf>
  </cellXfs>
  <cellStyles count="3">
    <cellStyle name="Įprastas" xfId="0" builtinId="0"/>
    <cellStyle name="Įprastas 2" xfId="1" xr:uid="{9D62896F-9EA2-4B92-9244-253BA333BD88}"/>
    <cellStyle name="Procentai"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4BD4E-BFF4-464C-BDA6-2CF2D5BB74EA}">
  <dimension ref="B1:C16"/>
  <sheetViews>
    <sheetView tabSelected="1" zoomScaleNormal="100" workbookViewId="0">
      <selection activeCell="B10" sqref="B10:C10"/>
    </sheetView>
  </sheetViews>
  <sheetFormatPr defaultRowHeight="15.75" x14ac:dyDescent="0.25"/>
  <cols>
    <col min="1" max="1" width="9.140625" style="14"/>
    <col min="2" max="2" width="32.140625" style="14" customWidth="1"/>
    <col min="3" max="3" width="53.85546875" style="14" customWidth="1"/>
    <col min="4" max="16384" width="9.140625" style="14"/>
  </cols>
  <sheetData>
    <row r="1" spans="2:3" ht="81" customHeight="1" x14ac:dyDescent="0.25">
      <c r="C1" s="1" t="s">
        <v>97</v>
      </c>
    </row>
    <row r="3" spans="2:3" ht="95.25" customHeight="1" x14ac:dyDescent="0.25">
      <c r="B3" s="92" t="s">
        <v>67</v>
      </c>
      <c r="C3" s="93"/>
    </row>
    <row r="5" spans="2:3" x14ac:dyDescent="0.25">
      <c r="B5" s="94" t="s">
        <v>0</v>
      </c>
      <c r="C5" s="94"/>
    </row>
    <row r="6" spans="2:3" x14ac:dyDescent="0.25">
      <c r="B6" s="2" t="s">
        <v>1</v>
      </c>
      <c r="C6" s="2"/>
    </row>
    <row r="7" spans="2:3" x14ac:dyDescent="0.25">
      <c r="B7" s="2" t="s">
        <v>2</v>
      </c>
      <c r="C7" s="2"/>
    </row>
    <row r="8" spans="2:3" ht="16.5" thickBot="1" x14ac:dyDescent="0.3"/>
    <row r="9" spans="2:3" ht="61.5" customHeight="1" thickBot="1" x14ac:dyDescent="0.3">
      <c r="B9" s="96" t="s">
        <v>3</v>
      </c>
      <c r="C9" s="96"/>
    </row>
    <row r="10" spans="2:3" ht="80.25" customHeight="1" thickBot="1" x14ac:dyDescent="0.3">
      <c r="B10" s="97" t="s">
        <v>4</v>
      </c>
      <c r="C10" s="98"/>
    </row>
    <row r="11" spans="2:3" ht="35.25" customHeight="1" thickBot="1" x14ac:dyDescent="0.3">
      <c r="B11" s="99" t="s">
        <v>68</v>
      </c>
      <c r="C11" s="100"/>
    </row>
    <row r="12" spans="2:3" ht="174" customHeight="1" thickBot="1" x14ac:dyDescent="0.3">
      <c r="B12" s="99" t="s">
        <v>96</v>
      </c>
      <c r="C12" s="100"/>
    </row>
    <row r="13" spans="2:3" ht="52.5" customHeight="1" thickBot="1" x14ac:dyDescent="0.3">
      <c r="B13" s="101" t="s">
        <v>27</v>
      </c>
      <c r="C13" s="102"/>
    </row>
    <row r="14" spans="2:3" ht="79.5" customHeight="1" thickBot="1" x14ac:dyDescent="0.3">
      <c r="B14" s="95" t="s">
        <v>69</v>
      </c>
      <c r="C14" s="95"/>
    </row>
    <row r="15" spans="2:3" ht="39.75" customHeight="1" thickBot="1" x14ac:dyDescent="0.3">
      <c r="B15" s="95" t="s">
        <v>70</v>
      </c>
      <c r="C15" s="95"/>
    </row>
    <row r="16" spans="2:3" ht="38.25" customHeight="1" thickBot="1" x14ac:dyDescent="0.3">
      <c r="B16" s="95" t="s">
        <v>71</v>
      </c>
      <c r="C16" s="95"/>
    </row>
  </sheetData>
  <mergeCells count="10">
    <mergeCell ref="B3:C3"/>
    <mergeCell ref="B5:C5"/>
    <mergeCell ref="B14:C14"/>
    <mergeCell ref="B15:C15"/>
    <mergeCell ref="B16:C16"/>
    <mergeCell ref="B9:C9"/>
    <mergeCell ref="B10:C10"/>
    <mergeCell ref="B11:C11"/>
    <mergeCell ref="B12:C12"/>
    <mergeCell ref="B13:C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A1D0C-C209-45CC-8590-8190CA8CA082}">
  <dimension ref="B1:J8"/>
  <sheetViews>
    <sheetView workbookViewId="0">
      <selection activeCell="M3" sqref="M3"/>
    </sheetView>
  </sheetViews>
  <sheetFormatPr defaultRowHeight="15" x14ac:dyDescent="0.25"/>
  <cols>
    <col min="1" max="1" width="9.140625" style="17"/>
    <col min="2" max="2" width="10.28515625" style="17" customWidth="1"/>
    <col min="3" max="3" width="16" style="17" customWidth="1"/>
    <col min="4" max="4" width="15.85546875" style="17" customWidth="1"/>
    <col min="5" max="5" width="14.42578125" style="17" customWidth="1"/>
    <col min="6" max="6" width="15.28515625" style="17" customWidth="1"/>
    <col min="7" max="7" width="16.140625" style="17" customWidth="1"/>
    <col min="8" max="8" width="19.85546875" style="17" customWidth="1"/>
    <col min="9" max="9" width="49.140625" style="17" customWidth="1"/>
    <col min="10" max="16384" width="9.140625" style="17"/>
  </cols>
  <sheetData>
    <row r="1" spans="2:10" ht="45.75" customHeight="1" x14ac:dyDescent="0.25">
      <c r="B1" s="103" t="s">
        <v>10</v>
      </c>
      <c r="C1" s="103"/>
      <c r="D1" s="103"/>
      <c r="E1" s="103"/>
      <c r="F1" s="103"/>
      <c r="G1" s="103"/>
      <c r="H1" s="103"/>
      <c r="I1" s="103"/>
      <c r="J1" s="29"/>
    </row>
    <row r="2" spans="2:10" ht="15.75" thickBot="1" x14ac:dyDescent="0.3"/>
    <row r="3" spans="2:10" ht="191.25" customHeight="1" thickBot="1" x14ac:dyDescent="0.3">
      <c r="B3" s="38" t="s">
        <v>11</v>
      </c>
      <c r="C3" s="39" t="s">
        <v>5</v>
      </c>
      <c r="D3" s="39" t="s">
        <v>73</v>
      </c>
      <c r="E3" s="39" t="s">
        <v>6</v>
      </c>
      <c r="F3" s="39" t="s">
        <v>72</v>
      </c>
      <c r="G3" s="39" t="s">
        <v>87</v>
      </c>
      <c r="H3" s="40" t="s">
        <v>7</v>
      </c>
      <c r="I3" s="41" t="s">
        <v>12</v>
      </c>
    </row>
    <row r="4" spans="2:10" ht="48" thickBot="1" x14ac:dyDescent="0.3">
      <c r="B4" s="31" t="s">
        <v>33</v>
      </c>
      <c r="C4" s="81" t="s">
        <v>81</v>
      </c>
      <c r="D4" s="82">
        <v>5</v>
      </c>
      <c r="E4" s="82">
        <v>4013.86</v>
      </c>
      <c r="F4" s="82">
        <v>2000</v>
      </c>
      <c r="G4" s="82">
        <v>0</v>
      </c>
      <c r="H4" s="83">
        <f>+(D4*E4)+(D4*F4)+G4</f>
        <v>30069.3</v>
      </c>
      <c r="I4" s="23" t="s">
        <v>84</v>
      </c>
    </row>
    <row r="5" spans="2:10" ht="63.75" thickBot="1" x14ac:dyDescent="0.3">
      <c r="B5" s="31" t="s">
        <v>35</v>
      </c>
      <c r="C5" s="80" t="s">
        <v>82</v>
      </c>
      <c r="D5" s="84">
        <v>5</v>
      </c>
      <c r="E5" s="84">
        <v>0</v>
      </c>
      <c r="F5" s="84">
        <v>2000</v>
      </c>
      <c r="G5" s="84">
        <v>2000</v>
      </c>
      <c r="H5" s="83">
        <f t="shared" ref="H5:H7" si="0">+(D5*E5)+(D5*F5)+G5</f>
        <v>12000</v>
      </c>
      <c r="I5" s="85" t="s">
        <v>83</v>
      </c>
    </row>
    <row r="6" spans="2:10" ht="16.5" thickBot="1" x14ac:dyDescent="0.3">
      <c r="B6" s="31" t="s">
        <v>36</v>
      </c>
      <c r="C6" s="34"/>
      <c r="D6" s="35"/>
      <c r="E6" s="35"/>
      <c r="F6" s="35"/>
      <c r="G6" s="35"/>
      <c r="H6" s="33">
        <f t="shared" si="0"/>
        <v>0</v>
      </c>
      <c r="I6" s="23"/>
    </row>
    <row r="7" spans="2:10" ht="16.5" thickBot="1" x14ac:dyDescent="0.3">
      <c r="B7" s="32" t="s">
        <v>8</v>
      </c>
      <c r="C7" s="36"/>
      <c r="D7" s="35"/>
      <c r="E7" s="35"/>
      <c r="F7" s="35"/>
      <c r="G7" s="35"/>
      <c r="H7" s="33">
        <f t="shared" si="0"/>
        <v>0</v>
      </c>
      <c r="I7" s="23"/>
    </row>
    <row r="8" spans="2:10" ht="16.5" thickBot="1" x14ac:dyDescent="0.3">
      <c r="B8" s="42"/>
      <c r="C8" s="43"/>
      <c r="D8" s="44"/>
      <c r="E8" s="45"/>
      <c r="F8" s="45"/>
      <c r="G8" s="44" t="s">
        <v>9</v>
      </c>
      <c r="H8" s="37">
        <f>+H4+H5+H6+H7</f>
        <v>42069.3</v>
      </c>
      <c r="I8" s="23"/>
    </row>
  </sheetData>
  <mergeCells count="1">
    <mergeCell ref="B1:I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E96A1-28D0-4A7B-819B-313ED35D4670}">
  <dimension ref="B1:N8"/>
  <sheetViews>
    <sheetView zoomScaleNormal="100" workbookViewId="0">
      <selection activeCell="M3" sqref="M3"/>
    </sheetView>
  </sheetViews>
  <sheetFormatPr defaultRowHeight="15" x14ac:dyDescent="0.25"/>
  <cols>
    <col min="1" max="1" width="9.140625" style="17"/>
    <col min="2" max="2" width="12" style="17" customWidth="1"/>
    <col min="3" max="3" width="19.28515625" style="17" customWidth="1"/>
    <col min="4" max="4" width="15.42578125" style="17" customWidth="1"/>
    <col min="5" max="6" width="18" style="17" customWidth="1"/>
    <col min="7" max="7" width="17.28515625" style="17" customWidth="1"/>
    <col min="8" max="16384" width="9.140625" style="17"/>
  </cols>
  <sheetData>
    <row r="1" spans="2:14" ht="28.5" customHeight="1" x14ac:dyDescent="0.25">
      <c r="B1" s="103" t="s">
        <v>13</v>
      </c>
      <c r="C1" s="104"/>
      <c r="D1" s="104"/>
      <c r="E1" s="104"/>
      <c r="F1" s="104"/>
      <c r="G1" s="104"/>
    </row>
    <row r="2" spans="2:14" ht="15.75" thickBot="1" x14ac:dyDescent="0.3"/>
    <row r="3" spans="2:14" ht="156.75" customHeight="1" thickBot="1" x14ac:dyDescent="0.3">
      <c r="B3" s="41" t="s">
        <v>11</v>
      </c>
      <c r="C3" s="47" t="s">
        <v>14</v>
      </c>
      <c r="D3" s="39" t="s">
        <v>15</v>
      </c>
      <c r="E3" s="39" t="s">
        <v>16</v>
      </c>
      <c r="F3" s="48" t="s">
        <v>17</v>
      </c>
      <c r="G3" s="41" t="s">
        <v>18</v>
      </c>
    </row>
    <row r="4" spans="2:14" ht="16.5" thickBot="1" x14ac:dyDescent="0.3">
      <c r="B4" s="31" t="s">
        <v>33</v>
      </c>
      <c r="C4" s="31"/>
      <c r="D4" s="31"/>
      <c r="E4" s="31"/>
      <c r="F4" s="31"/>
      <c r="G4" s="31"/>
    </row>
    <row r="5" spans="2:14" ht="16.5" thickBot="1" x14ac:dyDescent="0.3">
      <c r="B5" s="31" t="s">
        <v>35</v>
      </c>
      <c r="C5" s="35"/>
      <c r="D5" s="35"/>
      <c r="E5" s="35"/>
      <c r="F5" s="35"/>
      <c r="G5" s="35"/>
      <c r="N5" s="46"/>
    </row>
    <row r="6" spans="2:14" ht="16.5" thickBot="1" x14ac:dyDescent="0.3">
      <c r="B6" s="31" t="s">
        <v>36</v>
      </c>
      <c r="C6" s="35"/>
      <c r="D6" s="35"/>
      <c r="E6" s="35"/>
      <c r="F6" s="35"/>
      <c r="G6" s="35"/>
    </row>
    <row r="7" spans="2:14" ht="16.5" thickBot="1" x14ac:dyDescent="0.3">
      <c r="B7" s="32" t="s">
        <v>8</v>
      </c>
      <c r="C7" s="35"/>
      <c r="D7" s="35"/>
      <c r="E7" s="35"/>
      <c r="F7" s="35"/>
      <c r="G7" s="35"/>
    </row>
    <row r="8" spans="2:14" ht="16.5" thickBot="1" x14ac:dyDescent="0.3">
      <c r="B8" s="49"/>
      <c r="C8" s="50"/>
      <c r="D8" s="50"/>
      <c r="E8" s="51" t="s">
        <v>9</v>
      </c>
      <c r="F8" s="35"/>
      <c r="G8" s="35"/>
    </row>
  </sheetData>
  <mergeCells count="1">
    <mergeCell ref="B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2E41F-DA51-4C76-B19E-DACF07A8564F}">
  <dimension ref="B1:H9"/>
  <sheetViews>
    <sheetView workbookViewId="0">
      <selection activeCell="B1" sqref="B1:H1"/>
    </sheetView>
  </sheetViews>
  <sheetFormatPr defaultRowHeight="15" x14ac:dyDescent="0.25"/>
  <cols>
    <col min="1" max="2" width="9.140625" style="17"/>
    <col min="3" max="4" width="18" style="17" customWidth="1"/>
    <col min="5" max="5" width="20.85546875" style="17" customWidth="1"/>
    <col min="6" max="6" width="21" style="17" customWidth="1"/>
    <col min="7" max="7" width="29.5703125" style="17" customWidth="1"/>
    <col min="8" max="8" width="31.5703125" style="17" customWidth="1"/>
    <col min="9" max="16384" width="9.140625" style="17"/>
  </cols>
  <sheetData>
    <row r="1" spans="2:8" ht="96" customHeight="1" x14ac:dyDescent="0.25">
      <c r="B1" s="105" t="s">
        <v>23</v>
      </c>
      <c r="C1" s="106"/>
      <c r="D1" s="106"/>
      <c r="E1" s="106"/>
      <c r="F1" s="106"/>
      <c r="G1" s="106"/>
      <c r="H1" s="106"/>
    </row>
    <row r="2" spans="2:8" ht="15.75" thickBot="1" x14ac:dyDescent="0.3"/>
    <row r="3" spans="2:8" ht="139.5" customHeight="1" thickBot="1" x14ac:dyDescent="0.3">
      <c r="B3" s="38" t="s">
        <v>11</v>
      </c>
      <c r="C3" s="39" t="s">
        <v>19</v>
      </c>
      <c r="D3" s="39" t="s">
        <v>22</v>
      </c>
      <c r="E3" s="39" t="s">
        <v>20</v>
      </c>
      <c r="F3" s="39" t="s">
        <v>74</v>
      </c>
      <c r="G3" s="39" t="s">
        <v>75</v>
      </c>
      <c r="H3" s="40" t="s">
        <v>21</v>
      </c>
    </row>
    <row r="4" spans="2:8" ht="16.5" thickBot="1" x14ac:dyDescent="0.3">
      <c r="B4" s="31" t="s">
        <v>33</v>
      </c>
      <c r="C4" s="52"/>
      <c r="D4" s="52"/>
      <c r="E4" s="31"/>
      <c r="F4" s="31"/>
      <c r="G4" s="31"/>
      <c r="H4" s="31"/>
    </row>
    <row r="5" spans="2:8" ht="16.5" thickBot="1" x14ac:dyDescent="0.3">
      <c r="B5" s="31" t="s">
        <v>35</v>
      </c>
      <c r="C5" s="34"/>
      <c r="D5" s="34"/>
      <c r="E5" s="35"/>
      <c r="F5" s="35"/>
      <c r="G5" s="35"/>
      <c r="H5" s="35"/>
    </row>
    <row r="6" spans="2:8" ht="16.5" thickBot="1" x14ac:dyDescent="0.3">
      <c r="B6" s="31" t="s">
        <v>36</v>
      </c>
      <c r="C6" s="34"/>
      <c r="D6" s="34"/>
      <c r="E6" s="35"/>
      <c r="F6" s="35"/>
      <c r="G6" s="35"/>
      <c r="H6" s="35"/>
    </row>
    <row r="7" spans="2:8" ht="16.5" thickBot="1" x14ac:dyDescent="0.3">
      <c r="B7" s="32" t="s">
        <v>8</v>
      </c>
      <c r="C7" s="36"/>
      <c r="D7" s="36"/>
      <c r="E7" s="35"/>
      <c r="F7" s="35"/>
      <c r="G7" s="35"/>
      <c r="H7" s="35"/>
    </row>
    <row r="8" spans="2:8" x14ac:dyDescent="0.25">
      <c r="B8" s="53"/>
    </row>
    <row r="9" spans="2:8" ht="113.25" customHeight="1" x14ac:dyDescent="0.25">
      <c r="B9" s="107" t="s">
        <v>85</v>
      </c>
      <c r="C9" s="108"/>
      <c r="D9" s="108"/>
      <c r="E9" s="108"/>
      <c r="F9" s="108"/>
      <c r="G9" s="108"/>
      <c r="H9" s="108"/>
    </row>
  </sheetData>
  <mergeCells count="2">
    <mergeCell ref="B1:H1"/>
    <mergeCell ref="B9:H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0DBDB-44A8-487C-8819-D71CC6B99DBC}">
  <dimension ref="B1:N9"/>
  <sheetViews>
    <sheetView workbookViewId="0">
      <selection activeCell="B1" sqref="B1:I1"/>
    </sheetView>
  </sheetViews>
  <sheetFormatPr defaultRowHeight="15" x14ac:dyDescent="0.25"/>
  <cols>
    <col min="1" max="3" width="9.140625" style="17"/>
    <col min="4" max="4" width="13.140625" style="17" customWidth="1"/>
    <col min="5" max="5" width="14.28515625" style="17" customWidth="1"/>
    <col min="6" max="6" width="16.28515625" style="17" customWidth="1"/>
    <col min="7" max="7" width="16" style="17" customWidth="1"/>
    <col min="8" max="8" width="19.42578125" style="17" customWidth="1"/>
    <col min="9" max="9" width="13.140625" style="17" customWidth="1"/>
    <col min="10" max="11" width="9.140625" style="17"/>
    <col min="12" max="12" width="34.42578125" style="17" customWidth="1"/>
    <col min="13" max="13" width="11.85546875" style="17" customWidth="1"/>
    <col min="14" max="16384" width="9.140625" style="17"/>
  </cols>
  <sheetData>
    <row r="1" spans="2:14" ht="53.25" customHeight="1" x14ac:dyDescent="0.25">
      <c r="B1" s="105" t="s">
        <v>25</v>
      </c>
      <c r="C1" s="105"/>
      <c r="D1" s="105"/>
      <c r="E1" s="105"/>
      <c r="F1" s="105"/>
      <c r="G1" s="105"/>
      <c r="H1" s="105"/>
      <c r="I1" s="105"/>
    </row>
    <row r="2" spans="2:14" ht="15.75" thickBot="1" x14ac:dyDescent="0.3"/>
    <row r="3" spans="2:14" ht="124.5" customHeight="1" thickBot="1" x14ac:dyDescent="0.3">
      <c r="B3" s="61" t="s">
        <v>11</v>
      </c>
      <c r="C3" s="62" t="s">
        <v>19</v>
      </c>
      <c r="D3" s="63" t="s">
        <v>24</v>
      </c>
      <c r="E3" s="64" t="s">
        <v>76</v>
      </c>
      <c r="F3" s="65" t="s">
        <v>77</v>
      </c>
      <c r="G3" s="65" t="s">
        <v>78</v>
      </c>
      <c r="H3" s="65" t="s">
        <v>79</v>
      </c>
      <c r="I3" s="41" t="s">
        <v>80</v>
      </c>
      <c r="L3" s="86" t="s">
        <v>86</v>
      </c>
      <c r="M3" s="79" t="e">
        <f>((ROUND(F8,2)-ROUND(D8,2))+(ROUND(G8,2)-ROUND(D8,2))+(ROUND(H8,2)-ROUND(D8,2)))/ROUND(D8,2)</f>
        <v>#DIV/0!</v>
      </c>
      <c r="N3"/>
    </row>
    <row r="4" spans="2:14" ht="16.5" thickBot="1" x14ac:dyDescent="0.3">
      <c r="B4" s="30" t="s">
        <v>33</v>
      </c>
      <c r="C4" s="54"/>
      <c r="D4" s="55"/>
      <c r="E4" s="54"/>
      <c r="F4" s="56"/>
      <c r="G4" s="56"/>
      <c r="H4" s="55"/>
      <c r="I4" s="55">
        <f>+(F4-D4)+(G4-D4)+(H4-D4)</f>
        <v>0</v>
      </c>
      <c r="L4" s="114" t="s">
        <v>88</v>
      </c>
      <c r="M4" s="115"/>
    </row>
    <row r="5" spans="2:14" ht="16.5" thickBot="1" x14ac:dyDescent="0.3">
      <c r="B5" s="57" t="s">
        <v>35</v>
      </c>
      <c r="C5" s="56"/>
      <c r="D5" s="56"/>
      <c r="E5" s="56"/>
      <c r="F5" s="56"/>
      <c r="G5" s="56"/>
      <c r="H5" s="55"/>
      <c r="I5" s="55">
        <f t="shared" ref="I5:I6" si="0">+(F5-D5)+(G5-D5)+(H5-D5)</f>
        <v>0</v>
      </c>
      <c r="L5" s="116"/>
      <c r="M5" s="116"/>
    </row>
    <row r="6" spans="2:14" ht="16.5" thickBot="1" x14ac:dyDescent="0.3">
      <c r="B6" s="58" t="s">
        <v>36</v>
      </c>
      <c r="C6" s="56"/>
      <c r="D6" s="56"/>
      <c r="E6" s="56"/>
      <c r="F6" s="56"/>
      <c r="G6" s="56"/>
      <c r="H6" s="55"/>
      <c r="I6" s="55">
        <f t="shared" si="0"/>
        <v>0</v>
      </c>
      <c r="L6" s="116"/>
      <c r="M6" s="116"/>
    </row>
    <row r="7" spans="2:14" ht="16.5" thickBot="1" x14ac:dyDescent="0.3">
      <c r="B7" s="59" t="s">
        <v>8</v>
      </c>
      <c r="C7" s="56"/>
      <c r="D7" s="56"/>
      <c r="E7" s="56"/>
      <c r="F7" s="56"/>
      <c r="G7" s="56"/>
      <c r="H7" s="55"/>
      <c r="I7" s="55">
        <f>+(F7-D7)+(G7-D7)+(H7-D7)</f>
        <v>0</v>
      </c>
      <c r="L7" s="116"/>
      <c r="M7" s="116"/>
    </row>
    <row r="8" spans="2:14" ht="16.5" thickBot="1" x14ac:dyDescent="0.3">
      <c r="B8" s="109" t="s">
        <v>9</v>
      </c>
      <c r="C8" s="110"/>
      <c r="D8" s="60">
        <f>+SUM(D4:D7)</f>
        <v>0</v>
      </c>
      <c r="E8" s="60">
        <f t="shared" ref="E8:H8" si="1">+SUM(E4:E7)</f>
        <v>0</v>
      </c>
      <c r="F8" s="60">
        <f>+SUM(F4:F7)</f>
        <v>0</v>
      </c>
      <c r="G8" s="60">
        <f t="shared" si="1"/>
        <v>0</v>
      </c>
      <c r="H8" s="60">
        <f t="shared" si="1"/>
        <v>0</v>
      </c>
      <c r="I8" s="55">
        <f>((ROUND(F8,2)-ROUND(D8,2))+(ROUND(G8,2)-ROUND(D8,2))+(ROUND(H8,2)-ROUND(D8,2)))</f>
        <v>0</v>
      </c>
      <c r="L8" s="116"/>
      <c r="M8" s="116"/>
    </row>
    <row r="9" spans="2:14" ht="44.25" customHeight="1" thickBot="1" x14ac:dyDescent="0.3">
      <c r="B9" s="111" t="s">
        <v>26</v>
      </c>
      <c r="C9" s="112"/>
      <c r="D9" s="112"/>
      <c r="E9" s="112"/>
      <c r="F9" s="112"/>
      <c r="G9" s="112"/>
      <c r="H9" s="112"/>
      <c r="I9" s="113"/>
      <c r="L9" s="116"/>
      <c r="M9" s="116"/>
    </row>
  </sheetData>
  <mergeCells count="4">
    <mergeCell ref="B1:I1"/>
    <mergeCell ref="B8:C8"/>
    <mergeCell ref="B9:I9"/>
    <mergeCell ref="L4:M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7102C-AD51-4C24-8AD0-1F598E9A7377}">
  <dimension ref="A1:J17"/>
  <sheetViews>
    <sheetView workbookViewId="0">
      <selection activeCell="B1" sqref="B1:H1"/>
    </sheetView>
  </sheetViews>
  <sheetFormatPr defaultRowHeight="15" x14ac:dyDescent="0.25"/>
  <cols>
    <col min="1" max="1" width="9.140625" style="15"/>
    <col min="2" max="2" width="13.85546875" style="15" customWidth="1"/>
    <col min="3" max="3" width="21.5703125" style="15" customWidth="1"/>
    <col min="4" max="4" width="22.42578125" style="15" customWidth="1"/>
    <col min="5" max="5" width="16.42578125" style="15" customWidth="1"/>
    <col min="6" max="6" width="15.28515625" style="15" customWidth="1"/>
    <col min="7" max="7" width="20.28515625" style="15" customWidth="1"/>
    <col min="8" max="8" width="29.42578125" style="15" customWidth="1"/>
    <col min="9" max="9" width="14.140625" style="15" customWidth="1"/>
    <col min="10" max="10" width="25.140625" style="15" customWidth="1"/>
    <col min="11" max="16384" width="9.140625" style="15"/>
  </cols>
  <sheetData>
    <row r="1" spans="1:10" ht="15.75" x14ac:dyDescent="0.25">
      <c r="B1" s="106" t="s">
        <v>37</v>
      </c>
      <c r="C1" s="106"/>
      <c r="D1" s="106"/>
      <c r="E1" s="106"/>
      <c r="F1" s="106"/>
      <c r="G1" s="106"/>
      <c r="H1" s="106"/>
    </row>
    <row r="3" spans="1:10" ht="16.5" thickBot="1" x14ac:dyDescent="0.3">
      <c r="A3" s="16" t="s">
        <v>33</v>
      </c>
      <c r="B3" s="66" t="s">
        <v>32</v>
      </c>
      <c r="C3" s="14"/>
    </row>
    <row r="4" spans="1:10" ht="169.5" customHeight="1" thickBot="1" x14ac:dyDescent="0.3">
      <c r="B4" s="9" t="s">
        <v>11</v>
      </c>
      <c r="C4" s="3" t="s">
        <v>28</v>
      </c>
      <c r="D4" s="3" t="s">
        <v>29</v>
      </c>
      <c r="E4" s="3" t="s">
        <v>42</v>
      </c>
      <c r="F4" s="3" t="s">
        <v>30</v>
      </c>
      <c r="G4" s="3" t="s">
        <v>31</v>
      </c>
      <c r="H4" s="3" t="s">
        <v>40</v>
      </c>
    </row>
    <row r="5" spans="1:10" ht="24" customHeight="1" thickBot="1" x14ac:dyDescent="0.3">
      <c r="B5" s="67" t="s">
        <v>33</v>
      </c>
      <c r="C5" s="4"/>
      <c r="D5" s="5"/>
      <c r="E5" s="6"/>
      <c r="F5" s="6"/>
      <c r="G5" s="6">
        <f>+E5*F5</f>
        <v>0</v>
      </c>
      <c r="H5" s="7"/>
    </row>
    <row r="6" spans="1:10" ht="23.25" customHeight="1" thickBot="1" x14ac:dyDescent="0.3">
      <c r="B6" s="68" t="s">
        <v>35</v>
      </c>
      <c r="C6" s="10"/>
      <c r="D6" s="11"/>
      <c r="E6" s="12"/>
      <c r="F6" s="12"/>
      <c r="G6" s="6">
        <f>+E6*F6</f>
        <v>0</v>
      </c>
      <c r="H6" s="8"/>
    </row>
    <row r="7" spans="1:10" ht="23.25" customHeight="1" thickBot="1" x14ac:dyDescent="0.3">
      <c r="B7" s="120" t="s">
        <v>9</v>
      </c>
      <c r="C7" s="121"/>
      <c r="D7" s="121"/>
      <c r="E7" s="121"/>
      <c r="F7" s="122"/>
      <c r="G7" s="69">
        <f>+SUM(G5:G6)</f>
        <v>0</v>
      </c>
      <c r="H7" s="13"/>
    </row>
    <row r="8" spans="1:10" ht="36.75" customHeight="1" x14ac:dyDescent="0.25">
      <c r="B8" s="123" t="s">
        <v>41</v>
      </c>
      <c r="C8" s="124"/>
      <c r="D8" s="124"/>
      <c r="E8" s="124"/>
      <c r="F8" s="124"/>
      <c r="G8" s="124"/>
      <c r="H8" s="124"/>
    </row>
    <row r="9" spans="1:10" ht="18" customHeight="1" x14ac:dyDescent="0.25">
      <c r="B9" s="70"/>
      <c r="C9" s="71"/>
      <c r="D9" s="71"/>
      <c r="E9" s="71"/>
      <c r="F9" s="71"/>
      <c r="G9" s="71"/>
      <c r="H9" s="71"/>
    </row>
    <row r="10" spans="1:10" ht="15" customHeight="1" thickBot="1" x14ac:dyDescent="0.3">
      <c r="A10" s="16" t="s">
        <v>34</v>
      </c>
      <c r="B10" s="125" t="s">
        <v>44</v>
      </c>
      <c r="C10" s="125"/>
      <c r="D10" s="125"/>
      <c r="E10" s="125"/>
      <c r="F10" s="72"/>
      <c r="G10" s="72"/>
      <c r="H10" s="72"/>
    </row>
    <row r="11" spans="1:10" ht="161.25" customHeight="1" thickBot="1" x14ac:dyDescent="0.3">
      <c r="B11" s="9" t="s">
        <v>11</v>
      </c>
      <c r="C11" s="77" t="s">
        <v>48</v>
      </c>
      <c r="D11" s="78" t="s">
        <v>45</v>
      </c>
      <c r="E11" s="78" t="s">
        <v>43</v>
      </c>
      <c r="F11" s="78" t="s">
        <v>46</v>
      </c>
      <c r="G11" s="78" t="s">
        <v>89</v>
      </c>
      <c r="H11" s="78" t="s">
        <v>90</v>
      </c>
      <c r="I11" s="78" t="s">
        <v>47</v>
      </c>
      <c r="J11" s="88" t="s">
        <v>91</v>
      </c>
    </row>
    <row r="12" spans="1:10" ht="19.5" customHeight="1" thickBot="1" x14ac:dyDescent="0.3">
      <c r="B12" s="67" t="s">
        <v>33</v>
      </c>
      <c r="C12" s="57"/>
      <c r="D12" s="73"/>
      <c r="E12" s="73"/>
      <c r="F12" s="73"/>
      <c r="G12" s="73"/>
      <c r="H12" s="73"/>
      <c r="I12" s="87">
        <f>+(D12*F12)+(E12*(F12-1))+G12+H12</f>
        <v>0</v>
      </c>
      <c r="J12" s="18"/>
    </row>
    <row r="13" spans="1:10" ht="15" customHeight="1" thickBot="1" x14ac:dyDescent="0.3">
      <c r="B13" s="67" t="s">
        <v>35</v>
      </c>
      <c r="C13" s="75"/>
      <c r="D13" s="74"/>
      <c r="E13" s="74"/>
      <c r="F13" s="74"/>
      <c r="G13" s="74"/>
      <c r="H13" s="74"/>
      <c r="I13" s="87">
        <f>+(D13*F13)+(E13*(F13-1))+G13+H13</f>
        <v>0</v>
      </c>
      <c r="J13" s="18"/>
    </row>
    <row r="14" spans="1:10" ht="15" customHeight="1" thickBot="1" x14ac:dyDescent="0.3">
      <c r="B14" s="117" t="s">
        <v>9</v>
      </c>
      <c r="C14" s="118"/>
      <c r="D14" s="118"/>
      <c r="E14" s="118"/>
      <c r="F14" s="118"/>
      <c r="G14" s="118"/>
      <c r="H14" s="119"/>
      <c r="I14" s="87">
        <f>SUM(I12:I13)</f>
        <v>0</v>
      </c>
      <c r="J14" s="89"/>
    </row>
    <row r="17" spans="1:2" ht="15.75" x14ac:dyDescent="0.25">
      <c r="A17" s="76" t="s">
        <v>38</v>
      </c>
      <c r="B17" s="14" t="s">
        <v>39</v>
      </c>
    </row>
  </sheetData>
  <mergeCells count="5">
    <mergeCell ref="B14:H14"/>
    <mergeCell ref="B7:F7"/>
    <mergeCell ref="B1:H1"/>
    <mergeCell ref="B8:H8"/>
    <mergeCell ref="B10:E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6956B-32D3-4C66-9E63-E2DBB5D5F92E}">
  <dimension ref="B1:K19"/>
  <sheetViews>
    <sheetView workbookViewId="0">
      <selection activeCell="B1" sqref="B1"/>
    </sheetView>
  </sheetViews>
  <sheetFormatPr defaultRowHeight="15" x14ac:dyDescent="0.25"/>
  <cols>
    <col min="1" max="1" width="11.42578125" style="17" customWidth="1"/>
    <col min="2" max="2" width="45.28515625" style="17" customWidth="1"/>
    <col min="3" max="3" width="16" style="17" customWidth="1"/>
    <col min="4" max="4" width="11.42578125" style="17" customWidth="1"/>
    <col min="5" max="5" width="11.28515625" style="17" customWidth="1"/>
    <col min="6" max="6" width="9.140625" style="17"/>
    <col min="7" max="7" width="25" style="17" customWidth="1"/>
    <col min="8" max="8" width="20.42578125" style="17" customWidth="1"/>
    <col min="9" max="9" width="25" style="17" customWidth="1"/>
    <col min="10" max="10" width="24.7109375" style="17" customWidth="1"/>
    <col min="11" max="11" width="26.28515625" style="17" customWidth="1"/>
    <col min="12" max="16384" width="9.140625" style="17"/>
  </cols>
  <sheetData>
    <row r="1" spans="2:11" ht="15.75" x14ac:dyDescent="0.25">
      <c r="B1" s="19" t="s">
        <v>66</v>
      </c>
    </row>
    <row r="3" spans="2:11" ht="15.75" thickBot="1" x14ac:dyDescent="0.3">
      <c r="B3" s="15"/>
      <c r="C3" s="16" t="s">
        <v>50</v>
      </c>
    </row>
    <row r="4" spans="2:11" ht="30" thickBot="1" x14ac:dyDescent="0.3">
      <c r="B4" s="24" t="s">
        <v>60</v>
      </c>
      <c r="C4" s="18" t="e">
        <f>+C5+C12</f>
        <v>#VALUE!</v>
      </c>
      <c r="G4" s="19" t="s">
        <v>59</v>
      </c>
      <c r="H4" s="14"/>
      <c r="I4" s="14"/>
      <c r="J4" s="14"/>
      <c r="K4" s="14"/>
    </row>
    <row r="5" spans="2:11" ht="47.25" customHeight="1" thickBot="1" x14ac:dyDescent="0.3">
      <c r="B5" s="25" t="s">
        <v>64</v>
      </c>
      <c r="C5" s="91" t="s">
        <v>95</v>
      </c>
      <c r="G5" s="126" t="s">
        <v>51</v>
      </c>
      <c r="H5" s="128" t="s">
        <v>52</v>
      </c>
      <c r="I5" s="129"/>
      <c r="J5" s="129"/>
      <c r="K5" s="130"/>
    </row>
    <row r="6" spans="2:11" ht="36.75" customHeight="1" thickBot="1" x14ac:dyDescent="0.3">
      <c r="B6" s="26" t="s">
        <v>92</v>
      </c>
      <c r="C6" s="18" t="e">
        <f>+C7+C8</f>
        <v>#VALUE!</v>
      </c>
      <c r="G6" s="127"/>
      <c r="H6" s="20" t="s">
        <v>53</v>
      </c>
      <c r="I6" s="21" t="s">
        <v>54</v>
      </c>
      <c r="J6" s="21" t="s">
        <v>55</v>
      </c>
      <c r="K6" s="21" t="s">
        <v>56</v>
      </c>
    </row>
    <row r="7" spans="2:11" ht="32.25" customHeight="1" thickBot="1" x14ac:dyDescent="0.3">
      <c r="B7" s="27" t="s">
        <v>93</v>
      </c>
      <c r="C7" s="91" t="s">
        <v>95</v>
      </c>
      <c r="G7" s="22" t="s">
        <v>57</v>
      </c>
      <c r="H7" s="20">
        <v>11.35</v>
      </c>
      <c r="I7" s="20">
        <v>7.63</v>
      </c>
      <c r="J7" s="20">
        <v>2.89</v>
      </c>
      <c r="K7" s="20">
        <v>1.33</v>
      </c>
    </row>
    <row r="8" spans="2:11" ht="47.25" customHeight="1" thickBot="1" x14ac:dyDescent="0.3">
      <c r="B8" s="27" t="s">
        <v>94</v>
      </c>
      <c r="C8" s="91" t="s">
        <v>95</v>
      </c>
      <c r="G8" s="22" t="s">
        <v>58</v>
      </c>
      <c r="H8" s="20">
        <v>8.31</v>
      </c>
      <c r="I8" s="20">
        <v>5.99</v>
      </c>
      <c r="J8" s="20">
        <v>2.87</v>
      </c>
      <c r="K8" s="20">
        <v>1.1000000000000001</v>
      </c>
    </row>
    <row r="9" spans="2:11" ht="15.75" thickBot="1" x14ac:dyDescent="0.3">
      <c r="B9" s="90" t="s">
        <v>49</v>
      </c>
      <c r="C9" s="18" t="e">
        <f>+C5-C6</f>
        <v>#VALUE!</v>
      </c>
    </row>
    <row r="10" spans="2:11" ht="34.5" customHeight="1" thickBot="1" x14ac:dyDescent="0.3">
      <c r="B10" s="28" t="s">
        <v>61</v>
      </c>
      <c r="C10" s="18" t="e">
        <f>+C9*100/C5</f>
        <v>#VALUE!</v>
      </c>
    </row>
    <row r="11" spans="2:11" ht="38.25" customHeight="1" thickBot="1" x14ac:dyDescent="0.3">
      <c r="B11" s="28" t="s">
        <v>62</v>
      </c>
      <c r="C11" s="91" t="s">
        <v>95</v>
      </c>
    </row>
    <row r="12" spans="2:11" ht="40.5" customHeight="1" thickBot="1" x14ac:dyDescent="0.3">
      <c r="B12" s="28" t="s">
        <v>63</v>
      </c>
      <c r="C12" s="18" t="e">
        <f>+C5*C11/100</f>
        <v>#VALUE!</v>
      </c>
    </row>
    <row r="14" spans="2:11" ht="200.25" customHeight="1" x14ac:dyDescent="0.25">
      <c r="B14" s="131" t="s">
        <v>65</v>
      </c>
      <c r="C14" s="131"/>
      <c r="D14" s="131"/>
      <c r="E14" s="131"/>
      <c r="F14" s="131"/>
    </row>
    <row r="16" spans="2:11" ht="15.75" x14ac:dyDescent="0.25">
      <c r="G16" s="14"/>
    </row>
    <row r="17" spans="7:7" ht="15.75" x14ac:dyDescent="0.25">
      <c r="G17" s="19"/>
    </row>
    <row r="18" spans="7:7" ht="15.75" x14ac:dyDescent="0.25">
      <c r="G18" s="19"/>
    </row>
    <row r="19" spans="7:7" ht="15.75" x14ac:dyDescent="0.25">
      <c r="G19" s="19"/>
    </row>
  </sheetData>
  <mergeCells count="3">
    <mergeCell ref="G5:G6"/>
    <mergeCell ref="H5:K5"/>
    <mergeCell ref="B14:F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7</vt:i4>
      </vt:variant>
    </vt:vector>
  </HeadingPairs>
  <TitlesOfParts>
    <vt:vector size="7" baseType="lpstr">
      <vt:lpstr>INSTRUKCIJA</vt:lpstr>
      <vt:lpstr>1. Projekto veiklos</vt:lpstr>
      <vt:lpstr>2. Pareiškėjo patirtis</vt:lpstr>
      <vt:lpstr>3. Galutiniai naudos gavėjai</vt:lpstr>
      <vt:lpstr>4. GNG eksportas</vt:lpstr>
      <vt:lpstr>5. Projekto vykdytojo išlaidos</vt:lpstr>
      <vt:lpstr>6. Netiesioginės išlaidos</vt:lpstr>
    </vt:vector>
  </TitlesOfParts>
  <Company>LVPA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Peteraitienė</dc:creator>
  <cp:lastModifiedBy>Agnė Peteraitienė</cp:lastModifiedBy>
  <dcterms:created xsi:type="dcterms:W3CDTF">2022-02-11T07:46:08Z</dcterms:created>
  <dcterms:modified xsi:type="dcterms:W3CDTF">2022-02-23T07:31:13Z</dcterms:modified>
</cp:coreProperties>
</file>